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UGO\TRANSPARENCIA 2022\"/>
    </mc:Choice>
  </mc:AlternateContent>
  <bookViews>
    <workbookView xWindow="0" yWindow="0" windowWidth="23040" windowHeight="8616"/>
  </bookViews>
  <sheets>
    <sheet name="Hoja1" sheetId="1" r:id="rId1"/>
  </sheets>
  <definedNames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7" i="1" l="1"/>
  <c r="E296" i="1" s="1"/>
  <c r="D297" i="1"/>
  <c r="D296" i="1" s="1"/>
  <c r="C297" i="1"/>
  <c r="C296" i="1" s="1"/>
  <c r="E291" i="1"/>
  <c r="D291" i="1"/>
  <c r="C291" i="1"/>
  <c r="E288" i="1"/>
  <c r="D288" i="1"/>
  <c r="C288" i="1"/>
  <c r="E248" i="1"/>
  <c r="D248" i="1"/>
  <c r="C248" i="1"/>
  <c r="E245" i="1"/>
  <c r="D245" i="1"/>
  <c r="D230" i="1" s="1"/>
  <c r="C245" i="1"/>
  <c r="C230" i="1" s="1"/>
  <c r="E231" i="1"/>
  <c r="D231" i="1"/>
  <c r="C231" i="1"/>
  <c r="E223" i="1"/>
  <c r="E222" i="1" s="1"/>
  <c r="D223" i="1"/>
  <c r="C223" i="1"/>
  <c r="C222" i="1" s="1"/>
  <c r="D222" i="1"/>
  <c r="E217" i="1"/>
  <c r="D217" i="1"/>
  <c r="C217" i="1"/>
  <c r="E213" i="1"/>
  <c r="D213" i="1"/>
  <c r="C213" i="1"/>
  <c r="E203" i="1"/>
  <c r="D203" i="1"/>
  <c r="C203" i="1"/>
  <c r="E195" i="1"/>
  <c r="D195" i="1"/>
  <c r="C195" i="1"/>
  <c r="E191" i="1"/>
  <c r="D191" i="1"/>
  <c r="C191" i="1"/>
  <c r="E180" i="1"/>
  <c r="D180" i="1"/>
  <c r="C180" i="1"/>
  <c r="E173" i="1"/>
  <c r="E170" i="1" s="1"/>
  <c r="D173" i="1"/>
  <c r="C173" i="1"/>
  <c r="E167" i="1"/>
  <c r="D167" i="1"/>
  <c r="C167" i="1"/>
  <c r="E165" i="1"/>
  <c r="D165" i="1"/>
  <c r="C165" i="1"/>
  <c r="E163" i="1"/>
  <c r="D163" i="1"/>
  <c r="C163" i="1"/>
  <c r="E161" i="1"/>
  <c r="D161" i="1"/>
  <c r="C161" i="1"/>
  <c r="E150" i="1"/>
  <c r="E144" i="1" s="1"/>
  <c r="D150" i="1"/>
  <c r="D144" i="1" s="1"/>
  <c r="C150" i="1"/>
  <c r="C144" i="1"/>
  <c r="E140" i="1"/>
  <c r="D140" i="1"/>
  <c r="C140" i="1"/>
  <c r="E125" i="1"/>
  <c r="D125" i="1"/>
  <c r="C125" i="1"/>
  <c r="E108" i="1"/>
  <c r="D108" i="1"/>
  <c r="C108" i="1"/>
  <c r="E99" i="1"/>
  <c r="D99" i="1"/>
  <c r="C99" i="1"/>
  <c r="E95" i="1"/>
  <c r="D95" i="1"/>
  <c r="C95" i="1"/>
  <c r="E80" i="1"/>
  <c r="D80" i="1"/>
  <c r="C80" i="1"/>
  <c r="E72" i="1"/>
  <c r="D72" i="1"/>
  <c r="C72" i="1"/>
  <c r="E70" i="1"/>
  <c r="D70" i="1"/>
  <c r="C70" i="1"/>
  <c r="E68" i="1"/>
  <c r="D68" i="1"/>
  <c r="C68" i="1"/>
  <c r="E64" i="1"/>
  <c r="D64" i="1"/>
  <c r="C64" i="1"/>
  <c r="E60" i="1"/>
  <c r="D60" i="1"/>
  <c r="C60" i="1"/>
  <c r="E55" i="1"/>
  <c r="D55" i="1"/>
  <c r="C55" i="1"/>
  <c r="E48" i="1"/>
  <c r="E47" i="1" s="1"/>
  <c r="D48" i="1"/>
  <c r="D47" i="1" s="1"/>
  <c r="C48" i="1"/>
  <c r="C47" i="1"/>
  <c r="E35" i="1"/>
  <c r="D35" i="1"/>
  <c r="C35" i="1"/>
  <c r="E31" i="1"/>
  <c r="D31" i="1"/>
  <c r="C31" i="1"/>
  <c r="E27" i="1"/>
  <c r="D27" i="1"/>
  <c r="C27" i="1"/>
  <c r="E23" i="1"/>
  <c r="D23" i="1"/>
  <c r="C23" i="1"/>
  <c r="E14" i="1"/>
  <c r="E13" i="1" s="1"/>
  <c r="D14" i="1"/>
  <c r="C14" i="1"/>
  <c r="C13" i="1" s="1"/>
  <c r="D13" i="1"/>
  <c r="E10" i="1"/>
  <c r="D10" i="1"/>
  <c r="C10" i="1"/>
  <c r="E230" i="1" l="1"/>
  <c r="C58" i="1"/>
  <c r="E169" i="1"/>
  <c r="C170" i="1"/>
  <c r="C169" i="1" s="1"/>
  <c r="C22" i="1"/>
  <c r="C194" i="1"/>
  <c r="C193" i="1" s="1"/>
  <c r="E194" i="1"/>
  <c r="E193" i="1" s="1"/>
  <c r="C54" i="1"/>
  <c r="D22" i="1"/>
  <c r="D9" i="1" s="1"/>
  <c r="E22" i="1"/>
  <c r="E9" i="1" s="1"/>
  <c r="D194" i="1"/>
  <c r="D193" i="1" s="1"/>
  <c r="C160" i="1"/>
  <c r="D287" i="1"/>
  <c r="D160" i="1"/>
  <c r="E287" i="1"/>
  <c r="E160" i="1"/>
  <c r="D170" i="1"/>
  <c r="D169" i="1" s="1"/>
  <c r="C287" i="1"/>
  <c r="E58" i="1"/>
  <c r="D58" i="1"/>
  <c r="C9" i="1"/>
  <c r="C299" i="1" l="1"/>
  <c r="D54" i="1"/>
  <c r="D299" i="1" s="1"/>
  <c r="E54" i="1"/>
  <c r="E299" i="1" s="1"/>
</calcChain>
</file>

<file path=xl/sharedStrings.xml><?xml version="1.0" encoding="utf-8"?>
<sst xmlns="http://schemas.openxmlformats.org/spreadsheetml/2006/main" count="393" uniqueCount="277">
  <si>
    <t>MUNICIPIO DE GUAYMAS SONORA</t>
  </si>
  <si>
    <t>ADMINISTRACION MUNICIPAL 2021-2024</t>
  </si>
  <si>
    <t>INGRESOS MENSUALES POR CONCEPTO DE RECAUDACION MUNICIPAL, PARTICIPACIONES Y APORTACIONES FEDERALES Y ESTATALES</t>
  </si>
  <si>
    <t>Clave</t>
  </si>
  <si>
    <t>Descripción</t>
  </si>
  <si>
    <t xml:space="preserve">Impuestos </t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</si>
  <si>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</si>
  <si>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</si>
  <si>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</si>
  <si>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</si>
  <si>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</si>
  <si>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</si>
  <si>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</si>
  <si>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</si>
  <si>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</si>
  <si>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</si>
  <si>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</si>
  <si>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</si>
  <si>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</si>
  <si>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</si>
  <si>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</si>
  <si>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</si>
  <si>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</si>
  <si>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</si>
  <si>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</si>
  <si>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</si>
  <si>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</si>
  <si>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</si>
  <si>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</si>
  <si>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</si>
  <si>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</si>
  <si>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</si>
  <si>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</si>
  <si>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</si>
  <si>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</si>
  <si>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</si>
  <si>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</si>
  <si>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</si>
  <si>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</si>
  <si>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</si>
  <si>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</si>
  <si>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</si>
  <si>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</si>
  <si>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</si>
  <si>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</si>
  <si>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</si>
  <si>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</si>
  <si>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</si>
  <si>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</si>
  <si>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</si>
  <si>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</si>
  <si>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</si>
  <si>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</si>
  <si>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</si>
  <si>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</si>
  <si>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</si>
  <si>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</si>
  <si>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</si>
  <si>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</si>
  <si>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</si>
  <si>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</si>
  <si>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</si>
  <si>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</si>
  <si>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</si>
  <si>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</si>
  <si>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</si>
  <si>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</si>
  <si>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</si>
  <si>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</si>
  <si>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</si>
  <si>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</si>
  <si>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</si>
  <si>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</si>
  <si>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</si>
  <si>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</si>
  <si>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</si>
  <si>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</si>
  <si>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Concesiones Para Aprovechamiento de la Vía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</si>
  <si>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</si>
  <si>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</si>
  <si>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</si>
  <si>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</si>
  <si>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</si>
  <si>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</si>
  <si>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</si>
  <si>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</si>
  <si>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</si>
  <si>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 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</si>
  <si>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</si>
  <si>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</si>
  <si>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</si>
  <si>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</si>
  <si>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</si>
  <si>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</si>
  <si>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</si>
  <si>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</si>
  <si>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</si>
  <si>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</si>
  <si>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</si>
  <si>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</si>
  <si>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</si>
  <si>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</si>
  <si>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</si>
  <si>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</si>
  <si>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</si>
  <si>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</si>
  <si>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</si>
  <si>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</si>
  <si>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</si>
  <si>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>1.- kermesse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</si>
  <si>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</si>
  <si>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</si>
  <si>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</si>
  <si>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</si>
  <si>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</si>
  <si>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</si>
  <si>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</si>
  <si>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</si>
  <si>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</si>
  <si>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</si>
  <si>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</si>
  <si>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</si>
  <si>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</si>
  <si>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</si>
  <si>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</si>
  <si>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</si>
  <si>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</si>
  <si>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</si>
  <si>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</si>
  <si>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</si>
  <si>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</si>
  <si>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</si>
  <si>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</si>
  <si>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</si>
  <si>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</si>
  <si>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</si>
  <si>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D) Anuencia comercio Ambulante en playas y Zona Federal Marítimo Terrestre</t>
  </si>
  <si>
    <t>7.- servicios de farmacia</t>
  </si>
  <si>
    <t>8.- servicios de óptica</t>
  </si>
  <si>
    <t>9.- servicio de análisis de laboratorio clínico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</si>
  <si>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</si>
  <si>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</si>
  <si>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</si>
  <si>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</si>
  <si>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</si>
  <si>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</si>
  <si>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</si>
  <si>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</t>
  </si>
  <si>
    <t xml:space="preserve">Productos de Tipo Corriente </t>
  </si>
  <si>
    <t>Enajenación onerosa de bienes inmuebles no sujetos a régimen de dominio publico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</si>
  <si>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</si>
  <si>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</si>
  <si>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</si>
  <si>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</si>
  <si>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</si>
  <si>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</si>
  <si>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</si>
  <si>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</si>
  <si>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</si>
  <si>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</si>
  <si>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</si>
  <si>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</si>
  <si>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cesiones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</si>
  <si>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</si>
  <si>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</si>
  <si>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</si>
  <si>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</si>
  <si>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</si>
  <si>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</si>
  <si>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 capital</t>
  </si>
  <si>
    <t>enajenación onerosa de bienes inmuebles no sujetos a régimen de dominio publico</t>
  </si>
  <si>
    <t xml:space="preserve">Aprovechamientos </t>
  </si>
  <si>
    <t xml:space="preserve">Aprovechamientos de Tipo Corriente </t>
  </si>
  <si>
    <t>1.- Policía</t>
  </si>
  <si>
    <t>2.- Tránsito</t>
  </si>
  <si>
    <t>3- Planeación y Control Urbano</t>
  </si>
  <si>
    <t>4- Multas de Ecología</t>
  </si>
  <si>
    <t>5 .- Multas de vendedores ambulantes</t>
  </si>
  <si>
    <t>6.- Multas por omisión en presentación de declaración Art. 22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</si>
  <si>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</si>
  <si>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</si>
  <si>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</si>
  <si>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</si>
  <si>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</si>
  <si>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</si>
  <si>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</si>
  <si>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</si>
  <si>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</si>
  <si>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</si>
  <si>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</si>
  <si>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</si>
  <si>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</si>
  <si>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</si>
  <si>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t xml:space="preserve">Enajenación onerosa de bienes muebles no sujetos a régimen de dominio público </t>
  </si>
  <si>
    <t xml:space="preserve">Enajenación onerosa de bienes inmuebles no sujetos a régimen de dominio público </t>
  </si>
  <si>
    <t>Ingresos por Venta de Bienes y servicios (paramunicipales)</t>
  </si>
  <si>
    <t>Ingresos de Operación de Entidades Paramunicipales</t>
  </si>
  <si>
    <t>DIF Municipal</t>
  </si>
  <si>
    <t xml:space="preserve">Promotora Inmobiliaria 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</si>
  <si>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</si>
  <si>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</si>
  <si>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</si>
  <si>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</si>
  <si>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</si>
  <si>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</si>
  <si>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</si>
  <si>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</si>
  <si>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</si>
  <si>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</si>
  <si>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servicio a bebidas, alcohol y tabaco.</t>
  </si>
  <si>
    <t xml:space="preserve">Fondo de impuesto de autos nuevos </t>
  </si>
  <si>
    <t xml:space="preserve">Participación de premios y loterías </t>
  </si>
  <si>
    <t xml:space="preserve">Fondo de compensación por resarcimiento para disminución del impuesto sobre automóviles nuevos </t>
  </si>
  <si>
    <t>Fondo de fiscalización y recaudación.</t>
  </si>
  <si>
    <t xml:space="preserve">IEPS a las gasolinas y diésel </t>
  </si>
  <si>
    <t xml:space="preserve">0.136% de la recaudación federal participable </t>
  </si>
  <si>
    <t>Art. 3-B de la Ley de Coordinación Fiscal</t>
  </si>
  <si>
    <t>ISR Enajenación de bienes inmuebles art. 126 LISR</t>
  </si>
  <si>
    <t xml:space="preserve">Aportaciones </t>
  </si>
  <si>
    <t xml:space="preserve">Fondo de aportaciones para el fortalecimiento municipal </t>
  </si>
  <si>
    <t>Fondo de aportaciones para la infraestructura social municipal (FAIS)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</si>
  <si>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</si>
  <si>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</si>
  <si>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</si>
  <si>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</si>
  <si>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</si>
  <si>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</si>
  <si>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</si>
  <si>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SUBSEMUN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</si>
  <si>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</si>
  <si>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</si>
  <si>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</si>
  <si>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</si>
  <si>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</si>
  <si>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</si>
  <si>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</si>
  <si>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</si>
  <si>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</si>
  <si>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</si>
  <si>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</si>
  <si>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</si>
  <si>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>Fondo de apoyo para vigilancia, administración, mantenimiento, preservación y limpieza de la zona federal marítimo terrestre.</t>
  </si>
  <si>
    <t xml:space="preserve">Recursos del Fondo de Pavimentación y Espacios Públicos (FOPEDEP) </t>
  </si>
  <si>
    <t>Fondo legislativo del programa DARE</t>
  </si>
  <si>
    <t>Subsidio para el área rural Ramo 20</t>
  </si>
  <si>
    <t>Programas Regionales</t>
  </si>
  <si>
    <t>Mejoramiento de imagen urbana</t>
  </si>
  <si>
    <t>Apoyo de SIDUR para pavimentación</t>
  </si>
  <si>
    <t>Programa extraordinario instituto de la mujer</t>
  </si>
  <si>
    <t>Ramo 23: provisiones salariales y económicas</t>
  </si>
  <si>
    <t xml:space="preserve">Programa de infraestructura básica del Estado de Sonora (PIBES) </t>
  </si>
  <si>
    <t xml:space="preserve">Consejo Nacional para la Cultura y las Artes (CONACULTA) </t>
  </si>
  <si>
    <t>Comisión Nacional de Cultura Física y Deporte (CONADE)</t>
  </si>
  <si>
    <t>Participación ISR Art. 3-B Ley de Coordinación Fiscal</t>
  </si>
  <si>
    <t xml:space="preserve">Fondo Nacional de Desarrollo Municipal (FONADEM) </t>
  </si>
  <si>
    <t xml:space="preserve">Fondo de Desastres Naturales (FONDEN) </t>
  </si>
  <si>
    <t>Subsidio para el fortalecimiento de la seguridad pública municipal (FORTASEG)</t>
  </si>
  <si>
    <t xml:space="preserve">Programa Apartado Urbano (APAUR) </t>
  </si>
  <si>
    <t>Instituto Nacional del Emprendedor (INADEM)</t>
  </si>
  <si>
    <t>Fondo de Operación de Obras Sonora SI</t>
  </si>
  <si>
    <t xml:space="preserve">Transferencias, Asignaciones, Subsidios y Otras Ayudas </t>
  </si>
  <si>
    <t>Transferencias y Asignaciones</t>
  </si>
  <si>
    <t>Transferencias internas y asignaciones del sector público</t>
  </si>
  <si>
    <t>Apoyos Extraordinarios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</si>
  <si>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</si>
  <si>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</si>
  <si>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</si>
  <si>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</si>
  <si>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</si>
  <si>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</si>
  <si>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Ayudas sociales</t>
  </si>
  <si>
    <t>Ayudas sociales diversas</t>
  </si>
  <si>
    <t>TOTAL PRESUPUESTO</t>
  </si>
  <si>
    <t>OCTUBRE</t>
  </si>
  <si>
    <t>NOVIEMBRE</t>
  </si>
  <si>
    <t>DICIEMBRE</t>
  </si>
  <si>
    <t>DEL 01 DE OCTUBRE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</si>
</sst>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2" fontId="8" fillId="0" borderId="0" xfId="0" applyNumberFormat="1" applyFont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164" fontId="12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4" fontId="12" fillId="0" borderId="5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vertical="center" wrapText="1"/>
    </xf>
    <xf numFmtId="0" fontId="0" fillId="0" borderId="6" xfId="0" applyFill="1" applyBorder="1" applyAlignment="1">
      <alignment vertical="top"/>
    </xf>
    <xf numFmtId="0" fontId="2" fillId="0" borderId="0" xfId="0" applyFont="1"/>
    <xf numFmtId="4" fontId="15" fillId="0" borderId="5" xfId="0" applyNumberFormat="1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 wrapText="1"/>
    </xf>
    <xf numFmtId="0" fontId="0" fillId="0" borderId="8" xfId="0" applyFill="1" applyBorder="1" applyAlignment="1">
      <alignment vertical="top"/>
    </xf>
    <xf numFmtId="0" fontId="11" fillId="0" borderId="9" xfId="0" applyFont="1" applyFill="1" applyBorder="1" applyAlignment="1">
      <alignment vertical="center"/>
    </xf>
    <xf numFmtId="164" fontId="12" fillId="0" borderId="10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4" fontId="18" fillId="0" borderId="0" xfId="0" applyNumberFormat="1" applyFont="1"/>
    <xf numFmtId="4" fontId="14" fillId="0" borderId="0" xfId="0" applyNumberFormat="1" applyFont="1"/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4" fontId="15" fillId="0" borderId="13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4" fontId="14" fillId="0" borderId="10" xfId="0" applyNumberFormat="1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164" fontId="12" fillId="0" borderId="13" xfId="0" applyNumberFormat="1" applyFont="1" applyFill="1" applyBorder="1" applyAlignment="1">
      <alignment vertical="center" wrapText="1"/>
    </xf>
    <xf numFmtId="4" fontId="14" fillId="0" borderId="13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0</xdr:col>
      <xdr:colOff>713508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561109" cy="69342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0</xdr:row>
      <xdr:rowOff>60960</xdr:rowOff>
    </xdr:from>
    <xdr:to>
      <xdr:col>4</xdr:col>
      <xdr:colOff>1139171</xdr:colOff>
      <xdr:row>4</xdr:row>
      <xdr:rowOff>2463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60960"/>
          <a:ext cx="1047731" cy="604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tabSelected="1" view="pageLayout" zoomScaleNormal="100" workbookViewId="0">
      <selection activeCell="F10" sqref="F10"/>
    </sheetView>
  </sheetViews>
  <sheetFormatPr baseColWidth="10" defaultRowHeight="15" x14ac:dyDescent="0.3"/>
  <cols>
    <col min="1" max="1" width="18.44140625" style="29" customWidth="1"/>
    <col min="2" max="2" width="53.77734375" style="30" customWidth="1"/>
    <col min="3" max="3" width="18.109375" style="31" bestFit="1" customWidth="1"/>
    <col min="4" max="5" width="18.109375" style="32" bestFit="1" customWidth="1"/>
  </cols>
  <sheetData>
    <row r="1" spans="1:5" s="2" customFormat="1" ht="21.6" customHeight="1" x14ac:dyDescent="0.35">
      <c r="A1" s="1" t="s">
        <v>0</v>
      </c>
      <c r="B1" s="1"/>
      <c r="C1" s="1"/>
      <c r="D1" s="1"/>
      <c r="E1" s="1"/>
    </row>
    <row r="2" spans="1:5" s="2" customFormat="1" ht="9" customHeight="1" x14ac:dyDescent="0.35">
      <c r="A2" s="3"/>
      <c r="B2" s="3"/>
      <c r="C2" s="3"/>
      <c r="D2" s="3"/>
      <c r="E2" s="3"/>
    </row>
    <row r="3" spans="1:5" s="2" customFormat="1" ht="15" customHeight="1" x14ac:dyDescent="0.35">
      <c r="A3" s="4" t="s">
        <v>1</v>
      </c>
      <c r="B3" s="4"/>
      <c r="C3" s="4"/>
      <c r="D3" s="4"/>
      <c r="E3" s="4"/>
    </row>
    <row r="4" spans="1:5" s="2" customFormat="1" ht="10.8" customHeight="1" x14ac:dyDescent="0.25">
      <c r="A4" s="5"/>
      <c r="B4" s="5"/>
      <c r="C4" s="5"/>
      <c r="D4" s="5"/>
      <c r="E4" s="5"/>
    </row>
    <row r="5" spans="1:5" s="2" customFormat="1" ht="21" customHeight="1" x14ac:dyDescent="0.25">
      <c r="A5" s="6" t="s">
        <v>2</v>
      </c>
      <c r="B5" s="6"/>
      <c r="C5" s="6"/>
      <c r="D5" s="6"/>
      <c r="E5" s="6"/>
    </row>
    <row r="6" spans="1:5" s="2" customFormat="1" ht="15" customHeight="1" thickBot="1" x14ac:dyDescent="0.3">
      <c r="A6" s="7" t="s">
        <v>276</v>
      </c>
      <c r="B6" s="7"/>
      <c r="C6" s="7"/>
      <c r="D6" s="7"/>
      <c r="E6" s="7"/>
    </row>
    <row r="7" spans="1:5" s="2" customFormat="1" ht="15" customHeight="1" x14ac:dyDescent="0.25">
      <c r="A7" s="8" t="s">
        <v>3</v>
      </c>
      <c r="B7" s="8" t="s">
        <v>4</v>
      </c>
      <c r="C7" s="9" t="s">
        <v>273</v>
      </c>
      <c r="D7" s="9" t="s">
        <v>274</v>
      </c>
      <c r="E7" s="9" t="s">
        <v>275</v>
      </c>
    </row>
    <row r="8" spans="1:5" s="2" customFormat="1" ht="15.75" customHeight="1" thickBot="1" x14ac:dyDescent="0.3">
      <c r="A8" s="10"/>
      <c r="B8" s="10"/>
      <c r="C8" s="11"/>
      <c r="D8" s="11"/>
      <c r="E8" s="11"/>
    </row>
    <row r="9" spans="1:5" ht="14.4" x14ac:dyDescent="0.3">
      <c r="A9" s="12">
        <v>1000</v>
      </c>
      <c r="B9" s="13" t="s">
        <v>5</v>
      </c>
      <c r="C9" s="14">
        <f t="shared" ref="C9:E9" si="0">+C10+C13+C22+C39</f>
        <v>9572717.6999999993</v>
      </c>
      <c r="D9" s="14">
        <f t="shared" si="0"/>
        <v>18633976.270000003</v>
      </c>
      <c r="E9" s="14">
        <f t="shared" si="0"/>
        <v>20942761.66</v>
      </c>
    </row>
    <row r="10" spans="1:5" ht="14.4" x14ac:dyDescent="0.3">
      <c r="A10" s="15">
        <v>1100</v>
      </c>
      <c r="B10" s="16" t="s">
        <v>6</v>
      </c>
      <c r="C10" s="17">
        <f t="shared" ref="C10:E10" si="1">+C11+C12</f>
        <v>369174.64</v>
      </c>
      <c r="D10" s="17">
        <f t="shared" si="1"/>
        <v>-1218710.3600000001</v>
      </c>
      <c r="E10" s="17">
        <f t="shared" si="1"/>
        <v>249967.96</v>
      </c>
    </row>
    <row r="11" spans="1:5" ht="14.4" x14ac:dyDescent="0.3">
      <c r="A11" s="18">
        <v>1102</v>
      </c>
      <c r="B11" s="19" t="s">
        <v>7</v>
      </c>
      <c r="C11" s="20">
        <v>369174.64</v>
      </c>
      <c r="D11" s="20">
        <v>-1218710.3600000001</v>
      </c>
      <c r="E11" s="20">
        <v>249967.96</v>
      </c>
    </row>
    <row r="12" spans="1:5" ht="14.4" x14ac:dyDescent="0.3">
      <c r="A12" s="18">
        <v>1103</v>
      </c>
      <c r="B12" s="19" t="s">
        <v>8</v>
      </c>
      <c r="C12" s="20">
        <v>0</v>
      </c>
      <c r="D12" s="20">
        <v>0</v>
      </c>
      <c r="E12" s="20">
        <v>0</v>
      </c>
    </row>
    <row r="13" spans="1:5" ht="14.4" x14ac:dyDescent="0.3">
      <c r="A13" s="15">
        <v>1200</v>
      </c>
      <c r="B13" s="16" t="s">
        <v>9</v>
      </c>
      <c r="C13" s="17">
        <f t="shared" ref="C13:E13" si="2">+C14+C19+C20+C21</f>
        <v>8714399.2799999993</v>
      </c>
      <c r="D13" s="17">
        <f t="shared" si="2"/>
        <v>19263194.710000001</v>
      </c>
      <c r="E13" s="17">
        <f t="shared" si="2"/>
        <v>19503123.27</v>
      </c>
    </row>
    <row r="14" spans="1:5" ht="14.4" x14ac:dyDescent="0.3">
      <c r="A14" s="18">
        <v>1201</v>
      </c>
      <c r="B14" s="19" t="s">
        <v>10</v>
      </c>
      <c r="C14" s="20">
        <f t="shared" ref="C14:E14" si="3">SUM(C15:C18)</f>
        <v>1591576.8399999999</v>
      </c>
      <c r="D14" s="20">
        <f t="shared" si="3"/>
        <v>12317499.35</v>
      </c>
      <c r="E14" s="20">
        <f t="shared" si="3"/>
        <v>10746095.209999999</v>
      </c>
    </row>
    <row r="15" spans="1:5" ht="14.4" x14ac:dyDescent="0.3">
      <c r="A15" s="18" t="s">
        <v>11</v>
      </c>
      <c r="B15" s="19" t="s">
        <v>12</v>
      </c>
      <c r="C15" s="20">
        <v>891730.75</v>
      </c>
      <c r="D15" s="20">
        <v>3883222.78</v>
      </c>
      <c r="E15" s="20">
        <v>3870833.28</v>
      </c>
    </row>
    <row r="16" spans="1:5" ht="14.4" x14ac:dyDescent="0.3">
      <c r="A16" s="18" t="s">
        <v>11</v>
      </c>
      <c r="B16" s="19" t="s">
        <v>13</v>
      </c>
      <c r="C16" s="20">
        <v>659161.07999999996</v>
      </c>
      <c r="D16" s="20">
        <v>8363093.4100000001</v>
      </c>
      <c r="E16" s="20">
        <v>6837944.21</v>
      </c>
    </row>
    <row r="17" spans="1:5" ht="14.4" x14ac:dyDescent="0.3">
      <c r="A17" s="18" t="s">
        <v>11</v>
      </c>
      <c r="B17" s="19" t="s">
        <v>14</v>
      </c>
      <c r="C17" s="20">
        <v>13028.38</v>
      </c>
      <c r="D17" s="20">
        <v>23593.56</v>
      </c>
      <c r="E17" s="20">
        <v>11631.68</v>
      </c>
    </row>
    <row r="18" spans="1:5" ht="14.4" x14ac:dyDescent="0.3">
      <c r="A18" s="18" t="s">
        <v>11</v>
      </c>
      <c r="B18" s="19" t="s">
        <v>15</v>
      </c>
      <c r="C18" s="20">
        <v>27656.63</v>
      </c>
      <c r="D18" s="20">
        <v>47589.599999999999</v>
      </c>
      <c r="E18" s="20">
        <v>25686.04</v>
      </c>
    </row>
    <row r="19" spans="1:5" ht="14.4" x14ac:dyDescent="0.3">
      <c r="A19" s="18">
        <v>1202</v>
      </c>
      <c r="B19" s="19" t="s">
        <v>16</v>
      </c>
      <c r="C19" s="20">
        <v>6937859.8799999999</v>
      </c>
      <c r="D19" s="20">
        <v>6771891.8600000003</v>
      </c>
      <c r="E19" s="20">
        <v>8385088.1200000001</v>
      </c>
    </row>
    <row r="20" spans="1:5" ht="14.4" x14ac:dyDescent="0.3">
      <c r="A20" s="18">
        <v>1203</v>
      </c>
      <c r="B20" s="19" t="s">
        <v>17</v>
      </c>
      <c r="C20" s="20">
        <v>0</v>
      </c>
      <c r="D20" s="20">
        <v>0</v>
      </c>
      <c r="E20" s="20">
        <v>0</v>
      </c>
    </row>
    <row r="21" spans="1:5" ht="14.4" x14ac:dyDescent="0.3">
      <c r="A21" s="18">
        <v>1204</v>
      </c>
      <c r="B21" s="19" t="s">
        <v>18</v>
      </c>
      <c r="C21" s="20">
        <v>184962.56</v>
      </c>
      <c r="D21" s="20">
        <v>173803.5</v>
      </c>
      <c r="E21" s="20">
        <v>371939.94</v>
      </c>
    </row>
    <row r="22" spans="1:5" ht="14.4" x14ac:dyDescent="0.3">
      <c r="A22" s="15">
        <v>1700</v>
      </c>
      <c r="B22" s="16" t="s">
        <v>19</v>
      </c>
      <c r="C22" s="17">
        <f t="shared" ref="C22:E22" si="4">+C23+C27+C31+C35</f>
        <v>489143.78</v>
      </c>
      <c r="D22" s="17">
        <f t="shared" si="4"/>
        <v>589491.91999999993</v>
      </c>
      <c r="E22" s="17">
        <f t="shared" si="4"/>
        <v>1189670.4300000002</v>
      </c>
    </row>
    <row r="23" spans="1:5" ht="14.4" x14ac:dyDescent="0.3">
      <c r="A23" s="18">
        <v>1701</v>
      </c>
      <c r="B23" s="19" t="s">
        <v>20</v>
      </c>
      <c r="C23" s="20">
        <f t="shared" ref="C23:E23" si="5">SUM(C24:C26)</f>
        <v>452042.62</v>
      </c>
      <c r="D23" s="20">
        <f t="shared" si="5"/>
        <v>301771.71999999997</v>
      </c>
      <c r="E23" s="20">
        <f t="shared" si="5"/>
        <v>360080.15</v>
      </c>
    </row>
    <row r="24" spans="1:5" ht="14.4" x14ac:dyDescent="0.3">
      <c r="A24" s="18" t="s">
        <v>11</v>
      </c>
      <c r="B24" s="19" t="s">
        <v>21</v>
      </c>
      <c r="C24" s="20">
        <v>0</v>
      </c>
      <c r="D24" s="20">
        <v>0</v>
      </c>
      <c r="E24" s="20">
        <v>0</v>
      </c>
    </row>
    <row r="25" spans="1:5" ht="14.4" x14ac:dyDescent="0.3">
      <c r="A25" s="18" t="s">
        <v>11</v>
      </c>
      <c r="B25" s="19" t="s">
        <v>22</v>
      </c>
      <c r="C25" s="20">
        <v>331297.09999999998</v>
      </c>
      <c r="D25" s="20">
        <v>114439.42</v>
      </c>
      <c r="E25" s="20">
        <v>155382.6</v>
      </c>
    </row>
    <row r="26" spans="1:5" ht="14.4" x14ac:dyDescent="0.3">
      <c r="A26" s="18" t="s">
        <v>11</v>
      </c>
      <c r="B26" s="19" t="s">
        <v>23</v>
      </c>
      <c r="C26" s="20">
        <v>120745.52</v>
      </c>
      <c r="D26" s="20">
        <v>187332.3</v>
      </c>
      <c r="E26" s="20">
        <v>204697.55</v>
      </c>
    </row>
    <row r="27" spans="1:5" ht="14.4" x14ac:dyDescent="0.3">
      <c r="A27" s="18">
        <v>1702</v>
      </c>
      <c r="B27" s="19" t="s">
        <v>24</v>
      </c>
      <c r="C27" s="20">
        <f t="shared" ref="C27:E27" si="6">SUM(C28:C30)</f>
        <v>0</v>
      </c>
      <c r="D27" s="20">
        <f t="shared" si="6"/>
        <v>0</v>
      </c>
      <c r="E27" s="20">
        <f t="shared" si="6"/>
        <v>0</v>
      </c>
    </row>
    <row r="28" spans="1:5" ht="14.4" x14ac:dyDescent="0.3">
      <c r="A28" s="18" t="s">
        <v>11</v>
      </c>
      <c r="B28" s="19" t="s">
        <v>21</v>
      </c>
      <c r="C28" s="20">
        <v>0</v>
      </c>
      <c r="D28" s="20">
        <v>0</v>
      </c>
      <c r="E28" s="20">
        <v>0</v>
      </c>
    </row>
    <row r="29" spans="1:5" ht="14.4" x14ac:dyDescent="0.3">
      <c r="A29" s="18" t="s">
        <v>11</v>
      </c>
      <c r="B29" s="19" t="s">
        <v>22</v>
      </c>
      <c r="C29" s="20">
        <v>0</v>
      </c>
      <c r="D29" s="20">
        <v>0</v>
      </c>
      <c r="E29" s="20">
        <v>0</v>
      </c>
    </row>
    <row r="30" spans="1:5" ht="14.4" x14ac:dyDescent="0.3">
      <c r="A30" s="18" t="s">
        <v>11</v>
      </c>
      <c r="B30" s="19" t="s">
        <v>25</v>
      </c>
      <c r="C30" s="20">
        <v>0</v>
      </c>
      <c r="D30" s="20">
        <v>0</v>
      </c>
      <c r="E30" s="20">
        <v>0</v>
      </c>
    </row>
    <row r="31" spans="1:5" ht="14.4" x14ac:dyDescent="0.3">
      <c r="A31" s="18">
        <v>1703</v>
      </c>
      <c r="B31" s="19" t="s">
        <v>26</v>
      </c>
      <c r="C31" s="20">
        <f t="shared" ref="C31:E31" si="7">SUM(C32:C34)</f>
        <v>0</v>
      </c>
      <c r="D31" s="20">
        <f t="shared" si="7"/>
        <v>0</v>
      </c>
      <c r="E31" s="20">
        <f t="shared" si="7"/>
        <v>0</v>
      </c>
    </row>
    <row r="32" spans="1:5" ht="14.4" x14ac:dyDescent="0.3">
      <c r="A32" s="18" t="s">
        <v>11</v>
      </c>
      <c r="B32" s="19" t="s">
        <v>21</v>
      </c>
      <c r="C32" s="20">
        <v>0</v>
      </c>
      <c r="D32" s="20">
        <v>0</v>
      </c>
      <c r="E32" s="20">
        <v>0</v>
      </c>
    </row>
    <row r="33" spans="1:5" ht="14.4" x14ac:dyDescent="0.3">
      <c r="A33" s="18" t="s">
        <v>11</v>
      </c>
      <c r="B33" s="19" t="s">
        <v>22</v>
      </c>
      <c r="C33" s="20">
        <v>0</v>
      </c>
      <c r="D33" s="20">
        <v>0</v>
      </c>
      <c r="E33" s="20">
        <v>0</v>
      </c>
    </row>
    <row r="34" spans="1:5" ht="14.4" x14ac:dyDescent="0.3">
      <c r="A34" s="18" t="s">
        <v>11</v>
      </c>
      <c r="B34" s="19" t="s">
        <v>27</v>
      </c>
      <c r="C34" s="20">
        <v>0</v>
      </c>
      <c r="D34" s="20">
        <v>0</v>
      </c>
      <c r="E34" s="20">
        <v>0</v>
      </c>
    </row>
    <row r="35" spans="1:5" ht="14.4" x14ac:dyDescent="0.3">
      <c r="A35" s="18">
        <v>1704</v>
      </c>
      <c r="B35" s="19" t="s">
        <v>28</v>
      </c>
      <c r="C35" s="20">
        <f t="shared" ref="C35:E35" si="8">SUM(C36:C38)</f>
        <v>37101.160000000003</v>
      </c>
      <c r="D35" s="20">
        <f t="shared" si="8"/>
        <v>287720.2</v>
      </c>
      <c r="E35" s="20">
        <f t="shared" si="8"/>
        <v>829590.28</v>
      </c>
    </row>
    <row r="36" spans="1:5" ht="14.4" x14ac:dyDescent="0.3">
      <c r="A36" s="18" t="s">
        <v>11</v>
      </c>
      <c r="B36" s="19" t="s">
        <v>21</v>
      </c>
      <c r="C36" s="20">
        <v>0</v>
      </c>
      <c r="D36" s="20">
        <v>0</v>
      </c>
      <c r="E36" s="20">
        <v>0</v>
      </c>
    </row>
    <row r="37" spans="1:5" ht="14.4" hidden="1" x14ac:dyDescent="0.3">
      <c r="A37" s="18" t="s">
        <v>11</v>
      </c>
      <c r="B37" s="19" t="s">
        <v>22</v>
      </c>
      <c r="C37" s="20">
        <v>37101.160000000003</v>
      </c>
      <c r="D37" s="20">
        <v>287720.2</v>
      </c>
      <c r="E37" s="20">
        <v>829590.28</v>
      </c>
    </row>
    <row r="38" spans="1:5" ht="14.4" hidden="1" x14ac:dyDescent="0.3">
      <c r="A38" s="18" t="s">
        <v>11</v>
      </c>
      <c r="B38" s="19" t="s">
        <v>29</v>
      </c>
      <c r="C38" s="20">
        <v>0</v>
      </c>
      <c r="D38" s="20">
        <v>0</v>
      </c>
      <c r="E38" s="20">
        <v>0</v>
      </c>
    </row>
    <row r="39" spans="1:5" ht="14.4" hidden="1" x14ac:dyDescent="0.3">
      <c r="A39" s="15"/>
      <c r="B39" s="19"/>
      <c r="C39" s="17"/>
      <c r="D39" s="17"/>
      <c r="E39" s="17"/>
    </row>
    <row r="40" spans="1:5" ht="14.4" hidden="1" x14ac:dyDescent="0.3">
      <c r="A40" s="18"/>
      <c r="B40" s="19"/>
      <c r="C40" s="20"/>
      <c r="D40" s="20"/>
      <c r="E40" s="20"/>
    </row>
    <row r="41" spans="1:5" ht="14.4" hidden="1" x14ac:dyDescent="0.3">
      <c r="A41" s="21"/>
      <c r="B41" s="19"/>
      <c r="C41" s="20"/>
      <c r="D41" s="20"/>
      <c r="E41" s="20"/>
    </row>
    <row r="42" spans="1:5" ht="14.4" hidden="1" x14ac:dyDescent="0.3">
      <c r="A42" s="21"/>
      <c r="B42" s="19"/>
      <c r="C42" s="20"/>
      <c r="D42" s="20"/>
      <c r="E42" s="20"/>
    </row>
    <row r="43" spans="1:5" ht="14.4" hidden="1" x14ac:dyDescent="0.3">
      <c r="A43" s="21"/>
      <c r="B43" s="19"/>
      <c r="C43" s="20"/>
      <c r="D43" s="20"/>
      <c r="E43" s="20"/>
    </row>
    <row r="44" spans="1:5" ht="14.4" hidden="1" x14ac:dyDescent="0.3">
      <c r="A44" s="21"/>
      <c r="B44" s="19"/>
      <c r="C44" s="20"/>
      <c r="D44" s="20"/>
      <c r="E44" s="20"/>
    </row>
    <row r="45" spans="1:5" ht="14.4" x14ac:dyDescent="0.3">
      <c r="A45" s="21"/>
      <c r="B45" s="19"/>
      <c r="C45" s="20"/>
      <c r="D45" s="20"/>
      <c r="E45" s="20"/>
    </row>
    <row r="46" spans="1:5" ht="14.4" x14ac:dyDescent="0.3">
      <c r="A46" s="21"/>
      <c r="B46" s="19"/>
      <c r="C46" s="20"/>
      <c r="D46" s="20"/>
      <c r="E46" s="20"/>
    </row>
    <row r="47" spans="1:5" ht="14.4" x14ac:dyDescent="0.3">
      <c r="A47" s="15">
        <v>3000</v>
      </c>
      <c r="B47" s="16" t="s">
        <v>30</v>
      </c>
      <c r="C47" s="17">
        <f t="shared" ref="C47:E47" si="9">+C48</f>
        <v>0</v>
      </c>
      <c r="D47" s="17">
        <f t="shared" si="9"/>
        <v>0</v>
      </c>
      <c r="E47" s="17">
        <f t="shared" si="9"/>
        <v>0</v>
      </c>
    </row>
    <row r="48" spans="1:5" ht="14.4" x14ac:dyDescent="0.3">
      <c r="A48" s="15">
        <v>3100</v>
      </c>
      <c r="B48" s="16" t="s">
        <v>31</v>
      </c>
      <c r="C48" s="17">
        <f t="shared" ref="C48:E48" si="10">+C49+C50+C51+C52+C53</f>
        <v>0</v>
      </c>
      <c r="D48" s="17">
        <f t="shared" si="10"/>
        <v>0</v>
      </c>
      <c r="E48" s="17">
        <f t="shared" si="10"/>
        <v>0</v>
      </c>
    </row>
    <row r="49" spans="1:5" ht="14.4" x14ac:dyDescent="0.3">
      <c r="A49" s="18">
        <v>3101</v>
      </c>
      <c r="B49" s="19" t="s">
        <v>32</v>
      </c>
      <c r="C49" s="20">
        <v>0</v>
      </c>
      <c r="D49" s="20">
        <v>0</v>
      </c>
      <c r="E49" s="20">
        <v>0</v>
      </c>
    </row>
    <row r="50" spans="1:5" ht="14.4" x14ac:dyDescent="0.3">
      <c r="A50" s="18">
        <v>3102</v>
      </c>
      <c r="B50" s="19" t="s">
        <v>33</v>
      </c>
      <c r="C50" s="20">
        <v>0</v>
      </c>
      <c r="D50" s="20">
        <v>0</v>
      </c>
      <c r="E50" s="20">
        <v>0</v>
      </c>
    </row>
    <row r="51" spans="1:5" ht="14.4" x14ac:dyDescent="0.3">
      <c r="A51" s="18">
        <v>3103</v>
      </c>
      <c r="B51" s="19" t="s">
        <v>34</v>
      </c>
      <c r="C51" s="20">
        <v>0</v>
      </c>
      <c r="D51" s="20">
        <v>0</v>
      </c>
      <c r="E51" s="20">
        <v>0</v>
      </c>
    </row>
    <row r="52" spans="1:5" ht="14.4" x14ac:dyDescent="0.3">
      <c r="A52" s="18">
        <v>3107</v>
      </c>
      <c r="B52" s="19" t="s">
        <v>35</v>
      </c>
      <c r="C52" s="20">
        <v>0</v>
      </c>
      <c r="D52" s="20">
        <v>0</v>
      </c>
      <c r="E52" s="20">
        <v>0</v>
      </c>
    </row>
    <row r="53" spans="1:5" ht="14.4" x14ac:dyDescent="0.3">
      <c r="A53" s="18">
        <v>3109</v>
      </c>
      <c r="B53" s="19" t="s">
        <v>36</v>
      </c>
      <c r="C53" s="20">
        <v>0</v>
      </c>
      <c r="D53" s="20">
        <v>0</v>
      </c>
      <c r="E53" s="20">
        <v>0</v>
      </c>
    </row>
    <row r="54" spans="1:5" ht="14.4" x14ac:dyDescent="0.3">
      <c r="A54" s="15">
        <v>4000</v>
      </c>
      <c r="B54" s="16" t="s">
        <v>37</v>
      </c>
      <c r="C54" s="14">
        <f t="shared" ref="C54:E54" si="11">C55+C58+C160</f>
        <v>3331112.9</v>
      </c>
      <c r="D54" s="14">
        <f t="shared" si="11"/>
        <v>6508197.5800000001</v>
      </c>
      <c r="E54" s="14">
        <f t="shared" si="11"/>
        <v>4460068.33</v>
      </c>
    </row>
    <row r="55" spans="1:5" ht="14.4" x14ac:dyDescent="0.3">
      <c r="A55" s="15">
        <v>4100</v>
      </c>
      <c r="B55" s="16" t="s">
        <v>38</v>
      </c>
      <c r="C55" s="17">
        <f t="shared" ref="C55:E55" si="12">SUM(C56:C57)</f>
        <v>0</v>
      </c>
      <c r="D55" s="17">
        <f t="shared" si="12"/>
        <v>0</v>
      </c>
      <c r="E55" s="17">
        <f t="shared" si="12"/>
        <v>0</v>
      </c>
    </row>
    <row r="56" spans="1:5" ht="14.4" x14ac:dyDescent="0.3">
      <c r="A56" s="18">
        <v>4101</v>
      </c>
      <c r="B56" s="19" t="s">
        <v>39</v>
      </c>
      <c r="C56" s="20">
        <v>0</v>
      </c>
      <c r="D56" s="20">
        <v>0</v>
      </c>
      <c r="E56" s="20">
        <v>0</v>
      </c>
    </row>
    <row r="57" spans="1:5" ht="14.4" x14ac:dyDescent="0.3">
      <c r="A57" s="18">
        <v>4102</v>
      </c>
      <c r="B57" s="19" t="s">
        <v>40</v>
      </c>
      <c r="C57" s="20">
        <v>0</v>
      </c>
      <c r="D57" s="20">
        <v>0</v>
      </c>
      <c r="E57" s="20">
        <v>0</v>
      </c>
    </row>
    <row r="58" spans="1:5" ht="14.4" x14ac:dyDescent="0.3">
      <c r="A58" s="15">
        <v>4300</v>
      </c>
      <c r="B58" s="16" t="s">
        <v>41</v>
      </c>
      <c r="C58" s="17">
        <f t="shared" ref="C58:E58" si="13">+C59+C60+C64+C68+C70+C72+C80+C95+C99+C108+C125+C138+C139+C140+C144</f>
        <v>3330547.5</v>
      </c>
      <c r="D58" s="17">
        <f t="shared" si="13"/>
        <v>6502291.9800000004</v>
      </c>
      <c r="E58" s="17">
        <f t="shared" si="13"/>
        <v>4454358</v>
      </c>
    </row>
    <row r="59" spans="1:5" ht="14.4" x14ac:dyDescent="0.3">
      <c r="A59" s="18">
        <v>4301</v>
      </c>
      <c r="B59" s="19" t="s">
        <v>42</v>
      </c>
      <c r="C59" s="20">
        <v>1649413.57</v>
      </c>
      <c r="D59" s="20">
        <v>1987126.92</v>
      </c>
      <c r="E59" s="20">
        <v>2230851.11</v>
      </c>
    </row>
    <row r="60" spans="1:5" ht="14.4" x14ac:dyDescent="0.3">
      <c r="A60" s="18">
        <v>4303</v>
      </c>
      <c r="B60" s="19" t="s">
        <v>43</v>
      </c>
      <c r="C60" s="20">
        <f t="shared" ref="C60:E60" si="14">+C61+C62+C63</f>
        <v>9814.44</v>
      </c>
      <c r="D60" s="20">
        <f t="shared" si="14"/>
        <v>15010.32</v>
      </c>
      <c r="E60" s="20">
        <f t="shared" si="14"/>
        <v>5773.2</v>
      </c>
    </row>
    <row r="61" spans="1:5" ht="14.4" x14ac:dyDescent="0.3">
      <c r="A61" s="18" t="s">
        <v>11</v>
      </c>
      <c r="B61" s="19" t="s">
        <v>44</v>
      </c>
      <c r="C61" s="20">
        <v>9814.44</v>
      </c>
      <c r="D61" s="20">
        <v>15010.32</v>
      </c>
      <c r="E61" s="20">
        <v>5773.2</v>
      </c>
    </row>
    <row r="62" spans="1:5" ht="14.4" x14ac:dyDescent="0.3">
      <c r="A62" s="18" t="s">
        <v>11</v>
      </c>
      <c r="B62" s="19" t="s">
        <v>45</v>
      </c>
      <c r="C62" s="20">
        <v>0</v>
      </c>
      <c r="D62" s="20">
        <v>0</v>
      </c>
      <c r="E62" s="20">
        <v>0</v>
      </c>
    </row>
    <row r="63" spans="1:5" ht="14.4" x14ac:dyDescent="0.3">
      <c r="A63" s="18" t="s">
        <v>11</v>
      </c>
      <c r="B63" s="19" t="s">
        <v>46</v>
      </c>
      <c r="C63" s="20">
        <v>0</v>
      </c>
      <c r="D63" s="20">
        <v>0</v>
      </c>
      <c r="E63" s="20">
        <v>0</v>
      </c>
    </row>
    <row r="64" spans="1:5" ht="14.4" x14ac:dyDescent="0.3">
      <c r="A64" s="18">
        <v>4304</v>
      </c>
      <c r="B64" s="19" t="s">
        <v>47</v>
      </c>
      <c r="C64" s="20">
        <f t="shared" ref="C64:E64" si="15">+C65+C66+C67</f>
        <v>122779.9</v>
      </c>
      <c r="D64" s="20">
        <f t="shared" si="15"/>
        <v>198134.24</v>
      </c>
      <c r="E64" s="20">
        <f t="shared" si="15"/>
        <v>201544.03999999998</v>
      </c>
    </row>
    <row r="65" spans="1:5" ht="14.4" x14ac:dyDescent="0.3">
      <c r="A65" s="18" t="s">
        <v>11</v>
      </c>
      <c r="B65" s="19" t="s">
        <v>48</v>
      </c>
      <c r="C65" s="20">
        <v>64151.5</v>
      </c>
      <c r="D65" s="20">
        <v>101828.5</v>
      </c>
      <c r="E65" s="20">
        <v>92425.2</v>
      </c>
    </row>
    <row r="66" spans="1:5" ht="14.4" x14ac:dyDescent="0.3">
      <c r="A66" s="18" t="s">
        <v>11</v>
      </c>
      <c r="B66" s="19" t="s">
        <v>49</v>
      </c>
      <c r="C66" s="20">
        <v>0</v>
      </c>
      <c r="D66" s="20">
        <v>0</v>
      </c>
      <c r="E66" s="20">
        <v>0</v>
      </c>
    </row>
    <row r="67" spans="1:5" ht="14.4" x14ac:dyDescent="0.3">
      <c r="A67" s="18" t="s">
        <v>11</v>
      </c>
      <c r="B67" s="19" t="s">
        <v>50</v>
      </c>
      <c r="C67" s="20">
        <v>58628.4</v>
      </c>
      <c r="D67" s="20">
        <v>96305.74</v>
      </c>
      <c r="E67" s="20">
        <v>109118.84</v>
      </c>
    </row>
    <row r="68" spans="1:5" ht="14.4" x14ac:dyDescent="0.3">
      <c r="A68" s="18">
        <v>4306</v>
      </c>
      <c r="B68" s="19" t="s">
        <v>51</v>
      </c>
      <c r="C68" s="20">
        <f t="shared" ref="C68:E68" si="16">C69</f>
        <v>0</v>
      </c>
      <c r="D68" s="20">
        <f t="shared" si="16"/>
        <v>32900</v>
      </c>
      <c r="E68" s="20">
        <f t="shared" si="16"/>
        <v>0</v>
      </c>
    </row>
    <row r="69" spans="1:5" ht="14.4" x14ac:dyDescent="0.3">
      <c r="A69" s="18" t="s">
        <v>11</v>
      </c>
      <c r="B69" s="19" t="s">
        <v>52</v>
      </c>
      <c r="C69" s="20">
        <v>0</v>
      </c>
      <c r="D69" s="20">
        <v>32900</v>
      </c>
      <c r="E69" s="20">
        <v>0</v>
      </c>
    </row>
    <row r="70" spans="1:5" ht="14.4" x14ac:dyDescent="0.3">
      <c r="A70" s="18">
        <v>4307</v>
      </c>
      <c r="B70" s="19" t="s">
        <v>53</v>
      </c>
      <c r="C70" s="20">
        <f t="shared" ref="C70:E70" si="17">+C71</f>
        <v>0</v>
      </c>
      <c r="D70" s="20">
        <f t="shared" si="17"/>
        <v>0</v>
      </c>
      <c r="E70" s="20">
        <f t="shared" si="17"/>
        <v>0</v>
      </c>
    </row>
    <row r="71" spans="1:5" ht="14.4" x14ac:dyDescent="0.3">
      <c r="A71" s="18" t="s">
        <v>11</v>
      </c>
      <c r="B71" s="19" t="s">
        <v>54</v>
      </c>
      <c r="C71" s="20">
        <v>0</v>
      </c>
      <c r="D71" s="20">
        <v>0</v>
      </c>
      <c r="E71" s="20">
        <v>0</v>
      </c>
    </row>
    <row r="72" spans="1:5" ht="14.4" x14ac:dyDescent="0.3">
      <c r="A72" s="18">
        <v>4308</v>
      </c>
      <c r="B72" s="19" t="s">
        <v>55</v>
      </c>
      <c r="C72" s="20">
        <f t="shared" ref="C72:E72" si="18">+C73+C74+C75+C76+C77+C78+C79</f>
        <v>8852.61</v>
      </c>
      <c r="D72" s="20">
        <f t="shared" si="18"/>
        <v>29328.35</v>
      </c>
      <c r="E72" s="20">
        <f t="shared" si="18"/>
        <v>28155.33</v>
      </c>
    </row>
    <row r="73" spans="1:5" ht="14.4" x14ac:dyDescent="0.3">
      <c r="A73" s="18" t="s">
        <v>11</v>
      </c>
      <c r="B73" s="19" t="s">
        <v>56</v>
      </c>
      <c r="C73" s="20">
        <v>0</v>
      </c>
      <c r="D73" s="20">
        <v>0</v>
      </c>
      <c r="E73" s="20">
        <v>0</v>
      </c>
    </row>
    <row r="74" spans="1:5" ht="14.4" x14ac:dyDescent="0.3">
      <c r="A74" s="18" t="s">
        <v>11</v>
      </c>
      <c r="B74" s="19" t="s">
        <v>57</v>
      </c>
      <c r="C74" s="20">
        <v>0</v>
      </c>
      <c r="D74" s="20">
        <v>0</v>
      </c>
      <c r="E74" s="20">
        <v>0</v>
      </c>
    </row>
    <row r="75" spans="1:5" ht="14.4" x14ac:dyDescent="0.3">
      <c r="A75" s="18" t="s">
        <v>11</v>
      </c>
      <c r="B75" s="19" t="s">
        <v>58</v>
      </c>
      <c r="C75" s="20">
        <v>0</v>
      </c>
      <c r="D75" s="20">
        <v>0</v>
      </c>
      <c r="E75" s="20">
        <v>0</v>
      </c>
    </row>
    <row r="76" spans="1:5" ht="14.4" x14ac:dyDescent="0.3">
      <c r="A76" s="18" t="s">
        <v>11</v>
      </c>
      <c r="B76" s="19" t="s">
        <v>59</v>
      </c>
      <c r="C76" s="20">
        <v>0</v>
      </c>
      <c r="D76" s="20">
        <v>12246</v>
      </c>
      <c r="E76" s="20">
        <v>0</v>
      </c>
    </row>
    <row r="77" spans="1:5" ht="14.4" x14ac:dyDescent="0.3">
      <c r="A77" s="18" t="s">
        <v>11</v>
      </c>
      <c r="B77" s="19" t="s">
        <v>60</v>
      </c>
      <c r="C77" s="20">
        <v>8852.61</v>
      </c>
      <c r="D77" s="20">
        <v>17082.349999999999</v>
      </c>
      <c r="E77" s="20">
        <v>28155.33</v>
      </c>
    </row>
    <row r="78" spans="1:5" ht="14.4" x14ac:dyDescent="0.3">
      <c r="A78" s="18" t="s">
        <v>11</v>
      </c>
      <c r="B78" s="19" t="s">
        <v>61</v>
      </c>
      <c r="C78" s="20">
        <v>0</v>
      </c>
      <c r="D78" s="20">
        <v>0</v>
      </c>
      <c r="E78" s="20">
        <v>0</v>
      </c>
    </row>
    <row r="79" spans="1:5" ht="14.4" x14ac:dyDescent="0.3">
      <c r="A79" s="18" t="s">
        <v>11</v>
      </c>
      <c r="B79" s="19" t="s">
        <v>62</v>
      </c>
      <c r="C79" s="20">
        <v>0</v>
      </c>
      <c r="D79" s="20">
        <v>0</v>
      </c>
      <c r="E79" s="20">
        <v>0</v>
      </c>
    </row>
    <row r="80" spans="1:5" ht="14.4" x14ac:dyDescent="0.3">
      <c r="A80" s="18">
        <v>4310</v>
      </c>
      <c r="B80" s="19" t="s">
        <v>63</v>
      </c>
      <c r="C80" s="20">
        <f t="shared" ref="C80:D80" si="19">SUM(C81:C94)</f>
        <v>647745.6</v>
      </c>
      <c r="D80" s="20">
        <f t="shared" si="19"/>
        <v>3477368.2</v>
      </c>
      <c r="E80" s="20">
        <f t="shared" ref="E80" si="20">SUM(E81:E94)</f>
        <v>1043450.9</v>
      </c>
    </row>
    <row r="81" spans="1:5" ht="14.4" x14ac:dyDescent="0.3">
      <c r="A81" s="18" t="s">
        <v>11</v>
      </c>
      <c r="B81" s="19" t="s">
        <v>64</v>
      </c>
      <c r="C81" s="20">
        <v>393831</v>
      </c>
      <c r="D81" s="20">
        <v>2988411</v>
      </c>
      <c r="E81" s="20">
        <v>584861</v>
      </c>
    </row>
    <row r="82" spans="1:5" ht="14.4" x14ac:dyDescent="0.3">
      <c r="A82" s="18" t="s">
        <v>11</v>
      </c>
      <c r="B82" s="19" t="s">
        <v>65</v>
      </c>
      <c r="C82" s="20">
        <v>41986</v>
      </c>
      <c r="D82" s="20">
        <v>197811</v>
      </c>
      <c r="E82" s="20">
        <v>139755</v>
      </c>
    </row>
    <row r="83" spans="1:5" ht="14.4" x14ac:dyDescent="0.3">
      <c r="A83" s="18" t="s">
        <v>11</v>
      </c>
      <c r="B83" s="19" t="s">
        <v>66</v>
      </c>
      <c r="C83" s="20">
        <v>0</v>
      </c>
      <c r="D83" s="20">
        <v>0</v>
      </c>
      <c r="E83" s="20">
        <v>0</v>
      </c>
    </row>
    <row r="84" spans="1:5" ht="14.4" x14ac:dyDescent="0.3">
      <c r="A84" s="18" t="s">
        <v>11</v>
      </c>
      <c r="B84" s="19" t="s">
        <v>67</v>
      </c>
      <c r="C84" s="20">
        <v>0</v>
      </c>
      <c r="D84" s="20">
        <v>0</v>
      </c>
      <c r="E84" s="20">
        <v>0</v>
      </c>
    </row>
    <row r="85" spans="1:5" ht="14.4" x14ac:dyDescent="0.3">
      <c r="A85" s="18" t="s">
        <v>11</v>
      </c>
      <c r="B85" s="19" t="s">
        <v>68</v>
      </c>
      <c r="C85" s="20">
        <v>0</v>
      </c>
      <c r="D85" s="20">
        <v>0</v>
      </c>
      <c r="E85" s="20">
        <v>0</v>
      </c>
    </row>
    <row r="86" spans="1:5" ht="14.4" x14ac:dyDescent="0.3">
      <c r="A86" s="18" t="s">
        <v>11</v>
      </c>
      <c r="B86" s="19" t="s">
        <v>69</v>
      </c>
      <c r="C86" s="20">
        <v>7315</v>
      </c>
      <c r="D86" s="20">
        <v>3850</v>
      </c>
      <c r="E86" s="20">
        <v>4235</v>
      </c>
    </row>
    <row r="87" spans="1:5" ht="14.4" x14ac:dyDescent="0.3">
      <c r="A87" s="18" t="s">
        <v>11</v>
      </c>
      <c r="B87" s="19" t="s">
        <v>70</v>
      </c>
      <c r="C87" s="20">
        <v>54015.6</v>
      </c>
      <c r="D87" s="20">
        <v>124961.2</v>
      </c>
      <c r="E87" s="20">
        <v>92450.9</v>
      </c>
    </row>
    <row r="88" spans="1:5" ht="14.4" x14ac:dyDescent="0.3">
      <c r="A88" s="18" t="s">
        <v>11</v>
      </c>
      <c r="B88" s="19" t="s">
        <v>71</v>
      </c>
      <c r="C88" s="20">
        <v>19718</v>
      </c>
      <c r="D88" s="20">
        <v>21596</v>
      </c>
      <c r="E88" s="20">
        <v>13458</v>
      </c>
    </row>
    <row r="89" spans="1:5" ht="14.4" x14ac:dyDescent="0.3">
      <c r="A89" s="18" t="s">
        <v>11</v>
      </c>
      <c r="B89" s="19" t="s">
        <v>72</v>
      </c>
      <c r="C89" s="20">
        <v>0</v>
      </c>
      <c r="D89" s="20">
        <v>0</v>
      </c>
      <c r="E89" s="20">
        <v>0</v>
      </c>
    </row>
    <row r="90" spans="1:5" ht="14.4" x14ac:dyDescent="0.3">
      <c r="A90" s="18" t="s">
        <v>11</v>
      </c>
      <c r="B90" s="19" t="s">
        <v>73</v>
      </c>
      <c r="C90" s="20">
        <v>23091</v>
      </c>
      <c r="D90" s="20">
        <v>5291</v>
      </c>
      <c r="E90" s="20">
        <v>3848</v>
      </c>
    </row>
    <row r="91" spans="1:5" ht="14.4" x14ac:dyDescent="0.3">
      <c r="A91" s="18" t="s">
        <v>11</v>
      </c>
      <c r="B91" s="19" t="s">
        <v>74</v>
      </c>
      <c r="C91" s="20">
        <v>0</v>
      </c>
      <c r="D91" s="20">
        <v>0</v>
      </c>
      <c r="E91" s="20">
        <v>0</v>
      </c>
    </row>
    <row r="92" spans="1:5" ht="14.4" x14ac:dyDescent="0.3">
      <c r="A92" s="18" t="s">
        <v>11</v>
      </c>
      <c r="B92" s="19" t="s">
        <v>75</v>
      </c>
      <c r="C92" s="20">
        <v>97242</v>
      </c>
      <c r="D92" s="20">
        <v>84141</v>
      </c>
      <c r="E92" s="20">
        <v>146194</v>
      </c>
    </row>
    <row r="93" spans="1:5" ht="14.4" x14ac:dyDescent="0.3">
      <c r="A93" s="18" t="s">
        <v>11</v>
      </c>
      <c r="B93" s="19" t="s">
        <v>76</v>
      </c>
      <c r="C93" s="20">
        <v>10547</v>
      </c>
      <c r="D93" s="20">
        <v>51307</v>
      </c>
      <c r="E93" s="20">
        <v>58649</v>
      </c>
    </row>
    <row r="94" spans="1:5" ht="14.4" x14ac:dyDescent="0.3">
      <c r="A94" s="21"/>
      <c r="B94" s="19" t="s">
        <v>77</v>
      </c>
      <c r="C94" s="20">
        <v>0</v>
      </c>
      <c r="D94" s="20">
        <v>0</v>
      </c>
      <c r="E94" s="20">
        <v>0</v>
      </c>
    </row>
    <row r="95" spans="1:5" ht="14.4" x14ac:dyDescent="0.3">
      <c r="A95" s="18">
        <v>4311</v>
      </c>
      <c r="B95" s="19" t="s">
        <v>78</v>
      </c>
      <c r="C95" s="20">
        <f t="shared" ref="C95:E95" si="21">+C96+C97+C98</f>
        <v>0</v>
      </c>
      <c r="D95" s="20">
        <f t="shared" si="21"/>
        <v>0</v>
      </c>
      <c r="E95" s="20">
        <f t="shared" si="21"/>
        <v>0</v>
      </c>
    </row>
    <row r="96" spans="1:5" ht="14.4" x14ac:dyDescent="0.3">
      <c r="A96" s="18" t="s">
        <v>11</v>
      </c>
      <c r="B96" s="19" t="s">
        <v>79</v>
      </c>
      <c r="C96" s="20">
        <v>0</v>
      </c>
      <c r="D96" s="20">
        <v>0</v>
      </c>
      <c r="E96" s="20">
        <v>0</v>
      </c>
    </row>
    <row r="97" spans="1:5" ht="14.4" x14ac:dyDescent="0.3">
      <c r="A97" s="18" t="s">
        <v>11</v>
      </c>
      <c r="B97" s="19" t="s">
        <v>80</v>
      </c>
      <c r="C97" s="20">
        <v>0</v>
      </c>
      <c r="D97" s="20">
        <v>0</v>
      </c>
      <c r="E97" s="20">
        <v>0</v>
      </c>
    </row>
    <row r="98" spans="1:5" ht="14.4" x14ac:dyDescent="0.3">
      <c r="A98" s="18" t="s">
        <v>11</v>
      </c>
      <c r="B98" s="19" t="s">
        <v>81</v>
      </c>
      <c r="C98" s="20">
        <v>0</v>
      </c>
      <c r="D98" s="20">
        <v>0</v>
      </c>
      <c r="E98" s="20">
        <v>0</v>
      </c>
    </row>
    <row r="99" spans="1:5" ht="14.4" x14ac:dyDescent="0.3">
      <c r="A99" s="18">
        <v>4312</v>
      </c>
      <c r="B99" s="19" t="s">
        <v>82</v>
      </c>
      <c r="C99" s="20">
        <f t="shared" ref="C99:D99" si="22">SUM(C100:C107)</f>
        <v>177613</v>
      </c>
      <c r="D99" s="20">
        <f t="shared" si="22"/>
        <v>42949</v>
      </c>
      <c r="E99" s="20">
        <f t="shared" ref="E99" si="23">SUM(E100:E107)</f>
        <v>216899</v>
      </c>
    </row>
    <row r="100" spans="1:5" ht="14.4" x14ac:dyDescent="0.3">
      <c r="A100" s="18" t="s">
        <v>11</v>
      </c>
      <c r="B100" s="19" t="s">
        <v>83</v>
      </c>
      <c r="C100" s="20">
        <v>2309</v>
      </c>
      <c r="D100" s="20">
        <v>27842</v>
      </c>
      <c r="E100" s="20">
        <v>9381</v>
      </c>
    </row>
    <row r="101" spans="1:5" ht="14.4" x14ac:dyDescent="0.3">
      <c r="A101" s="18" t="s">
        <v>11</v>
      </c>
      <c r="B101" s="19" t="s">
        <v>84</v>
      </c>
      <c r="C101" s="20">
        <v>172505</v>
      </c>
      <c r="D101" s="20">
        <v>15107</v>
      </c>
      <c r="E101" s="20">
        <v>207518</v>
      </c>
    </row>
    <row r="102" spans="1:5" ht="14.4" x14ac:dyDescent="0.3">
      <c r="A102" s="18" t="s">
        <v>11</v>
      </c>
      <c r="B102" s="19" t="s">
        <v>85</v>
      </c>
      <c r="C102" s="20">
        <v>0</v>
      </c>
      <c r="D102" s="20">
        <v>0</v>
      </c>
      <c r="E102" s="20">
        <v>0</v>
      </c>
    </row>
    <row r="103" spans="1:5" ht="14.4" x14ac:dyDescent="0.3">
      <c r="A103" s="18" t="s">
        <v>11</v>
      </c>
      <c r="B103" s="19" t="s">
        <v>86</v>
      </c>
      <c r="C103" s="20">
        <v>0</v>
      </c>
      <c r="D103" s="20">
        <v>0</v>
      </c>
      <c r="E103" s="20">
        <v>0</v>
      </c>
    </row>
    <row r="104" spans="1:5" ht="14.4" x14ac:dyDescent="0.3">
      <c r="A104" s="18" t="s">
        <v>11</v>
      </c>
      <c r="B104" s="19" t="s">
        <v>87</v>
      </c>
      <c r="C104" s="20">
        <v>2799</v>
      </c>
      <c r="D104" s="20">
        <v>0</v>
      </c>
      <c r="E104" s="20">
        <v>0</v>
      </c>
    </row>
    <row r="105" spans="1:5" ht="14.4" x14ac:dyDescent="0.3">
      <c r="A105" s="18" t="s">
        <v>11</v>
      </c>
      <c r="B105" s="19" t="s">
        <v>88</v>
      </c>
      <c r="C105" s="20">
        <v>0</v>
      </c>
      <c r="D105" s="20">
        <v>0</v>
      </c>
      <c r="E105" s="20">
        <v>0</v>
      </c>
    </row>
    <row r="106" spans="1:5" ht="14.4" x14ac:dyDescent="0.3">
      <c r="A106" s="18" t="s">
        <v>11</v>
      </c>
      <c r="B106" s="19" t="s">
        <v>89</v>
      </c>
      <c r="C106" s="20">
        <v>0</v>
      </c>
      <c r="D106" s="20">
        <v>0</v>
      </c>
      <c r="E106" s="20">
        <v>0</v>
      </c>
    </row>
    <row r="107" spans="1:5" ht="14.4" x14ac:dyDescent="0.3">
      <c r="A107" s="18" t="s">
        <v>11</v>
      </c>
      <c r="B107" s="19" t="s">
        <v>90</v>
      </c>
      <c r="C107" s="20">
        <v>0</v>
      </c>
      <c r="D107" s="20">
        <v>0</v>
      </c>
      <c r="E107" s="20">
        <v>0</v>
      </c>
    </row>
    <row r="108" spans="1:5" ht="14.4" x14ac:dyDescent="0.3">
      <c r="A108" s="18">
        <v>4313</v>
      </c>
      <c r="B108" s="19" t="s">
        <v>91</v>
      </c>
      <c r="C108" s="20">
        <f t="shared" ref="C108:E108" si="24">SUM(C109:C124)</f>
        <v>0</v>
      </c>
      <c r="D108" s="20">
        <f t="shared" si="24"/>
        <v>0</v>
      </c>
      <c r="E108" s="20">
        <f t="shared" si="24"/>
        <v>50900</v>
      </c>
    </row>
    <row r="109" spans="1:5" ht="14.4" x14ac:dyDescent="0.3">
      <c r="A109" s="18" t="s">
        <v>11</v>
      </c>
      <c r="B109" s="19" t="s">
        <v>92</v>
      </c>
      <c r="C109" s="20">
        <v>0</v>
      </c>
      <c r="D109" s="20">
        <v>0</v>
      </c>
      <c r="E109" s="20">
        <v>0</v>
      </c>
    </row>
    <row r="110" spans="1:5" ht="14.4" x14ac:dyDescent="0.3">
      <c r="A110" s="18" t="s">
        <v>11</v>
      </c>
      <c r="B110" s="19" t="s">
        <v>93</v>
      </c>
      <c r="C110" s="20">
        <v>0</v>
      </c>
      <c r="D110" s="20">
        <v>0</v>
      </c>
      <c r="E110" s="20">
        <v>0</v>
      </c>
    </row>
    <row r="111" spans="1:5" ht="14.4" x14ac:dyDescent="0.3">
      <c r="A111" s="18" t="s">
        <v>11</v>
      </c>
      <c r="B111" s="19" t="s">
        <v>94</v>
      </c>
      <c r="C111" s="20">
        <v>0</v>
      </c>
      <c r="D111" s="20">
        <v>0</v>
      </c>
      <c r="E111" s="20">
        <v>0</v>
      </c>
    </row>
    <row r="112" spans="1:5" ht="14.4" x14ac:dyDescent="0.3">
      <c r="A112" s="18" t="s">
        <v>11</v>
      </c>
      <c r="B112" s="19" t="s">
        <v>95</v>
      </c>
      <c r="C112" s="20">
        <v>0</v>
      </c>
      <c r="D112" s="20">
        <v>0</v>
      </c>
      <c r="E112" s="20">
        <v>0</v>
      </c>
    </row>
    <row r="113" spans="1:5" ht="14.4" x14ac:dyDescent="0.3">
      <c r="A113" s="18" t="s">
        <v>11</v>
      </c>
      <c r="B113" s="19" t="s">
        <v>96</v>
      </c>
      <c r="C113" s="20">
        <v>0</v>
      </c>
      <c r="D113" s="20">
        <v>0</v>
      </c>
      <c r="E113" s="20">
        <v>0</v>
      </c>
    </row>
    <row r="114" spans="1:5" ht="14.4" x14ac:dyDescent="0.3">
      <c r="A114" s="18" t="s">
        <v>11</v>
      </c>
      <c r="B114" s="19" t="s">
        <v>97</v>
      </c>
      <c r="C114" s="20">
        <v>0</v>
      </c>
      <c r="D114" s="20">
        <v>0</v>
      </c>
      <c r="E114" s="20">
        <v>50900</v>
      </c>
    </row>
    <row r="115" spans="1:5" ht="14.4" x14ac:dyDescent="0.3">
      <c r="A115" s="18" t="s">
        <v>11</v>
      </c>
      <c r="B115" s="19" t="s">
        <v>98</v>
      </c>
      <c r="C115" s="20">
        <v>0</v>
      </c>
      <c r="D115" s="20">
        <v>0</v>
      </c>
      <c r="E115" s="20">
        <v>0</v>
      </c>
    </row>
    <row r="116" spans="1:5" ht="14.4" hidden="1" x14ac:dyDescent="0.3">
      <c r="A116" s="18" t="s">
        <v>11</v>
      </c>
      <c r="B116" s="19" t="s">
        <v>99</v>
      </c>
      <c r="C116" s="20">
        <v>0</v>
      </c>
      <c r="D116" s="20">
        <v>0</v>
      </c>
      <c r="E116" s="20">
        <v>0</v>
      </c>
    </row>
    <row r="117" spans="1:5" ht="14.4" x14ac:dyDescent="0.3">
      <c r="A117" s="18" t="s">
        <v>11</v>
      </c>
      <c r="B117" s="19" t="s">
        <v>100</v>
      </c>
      <c r="C117" s="20">
        <v>0</v>
      </c>
      <c r="D117" s="20">
        <v>0</v>
      </c>
      <c r="E117" s="20">
        <v>0</v>
      </c>
    </row>
    <row r="118" spans="1:5" ht="14.4" x14ac:dyDescent="0.3">
      <c r="A118" s="18" t="s">
        <v>11</v>
      </c>
      <c r="B118" s="19" t="s">
        <v>101</v>
      </c>
      <c r="C118" s="20">
        <v>0</v>
      </c>
      <c r="D118" s="20">
        <v>0</v>
      </c>
      <c r="E118" s="20">
        <v>0</v>
      </c>
    </row>
    <row r="119" spans="1:5" ht="14.4" x14ac:dyDescent="0.3">
      <c r="A119" s="18" t="s">
        <v>11</v>
      </c>
      <c r="B119" s="19" t="s">
        <v>102</v>
      </c>
      <c r="C119" s="20">
        <v>0</v>
      </c>
      <c r="D119" s="20">
        <v>0</v>
      </c>
      <c r="E119" s="20">
        <v>0</v>
      </c>
    </row>
    <row r="120" spans="1:5" ht="14.4" x14ac:dyDescent="0.3">
      <c r="A120" s="18" t="s">
        <v>11</v>
      </c>
      <c r="B120" s="19" t="s">
        <v>103</v>
      </c>
      <c r="C120" s="20">
        <v>0</v>
      </c>
      <c r="D120" s="20">
        <v>0</v>
      </c>
      <c r="E120" s="20">
        <v>0</v>
      </c>
    </row>
    <row r="121" spans="1:5" s="22" customFormat="1" ht="14.4" x14ac:dyDescent="0.3">
      <c r="A121" s="18" t="s">
        <v>11</v>
      </c>
      <c r="B121" s="19" t="s">
        <v>104</v>
      </c>
      <c r="C121" s="20">
        <v>0</v>
      </c>
      <c r="D121" s="20">
        <v>0</v>
      </c>
      <c r="E121" s="20">
        <v>0</v>
      </c>
    </row>
    <row r="122" spans="1:5" ht="14.4" x14ac:dyDescent="0.3">
      <c r="A122" s="18" t="s">
        <v>11</v>
      </c>
      <c r="B122" s="19" t="s">
        <v>105</v>
      </c>
      <c r="C122" s="20">
        <v>0</v>
      </c>
      <c r="D122" s="20">
        <v>0</v>
      </c>
      <c r="E122" s="20">
        <v>0</v>
      </c>
    </row>
    <row r="123" spans="1:5" ht="14.4" x14ac:dyDescent="0.3">
      <c r="A123" s="18" t="s">
        <v>11</v>
      </c>
      <c r="B123" s="19" t="s">
        <v>106</v>
      </c>
      <c r="C123" s="20">
        <v>0</v>
      </c>
      <c r="D123" s="20">
        <v>0</v>
      </c>
      <c r="E123" s="20">
        <v>0</v>
      </c>
    </row>
    <row r="124" spans="1:5" ht="14.4" hidden="1" x14ac:dyDescent="0.3">
      <c r="A124" s="18" t="s">
        <v>11</v>
      </c>
      <c r="B124" s="19" t="s">
        <v>107</v>
      </c>
      <c r="C124" s="20">
        <v>0</v>
      </c>
      <c r="D124" s="20">
        <v>0</v>
      </c>
      <c r="E124" s="20">
        <v>0</v>
      </c>
    </row>
    <row r="125" spans="1:5" ht="14.4" x14ac:dyDescent="0.3">
      <c r="A125" s="18">
        <v>4314</v>
      </c>
      <c r="B125" s="19" t="s">
        <v>108</v>
      </c>
      <c r="C125" s="20">
        <f t="shared" ref="C125:E125" si="25">SUM(C126:C137)</f>
        <v>36502</v>
      </c>
      <c r="D125" s="20">
        <f t="shared" si="25"/>
        <v>46811</v>
      </c>
      <c r="E125" s="20">
        <f t="shared" si="25"/>
        <v>46900</v>
      </c>
    </row>
    <row r="126" spans="1:5" ht="14.4" x14ac:dyDescent="0.3">
      <c r="A126" s="21"/>
      <c r="B126" s="19"/>
      <c r="C126" s="20"/>
      <c r="D126" s="20"/>
      <c r="E126" s="20"/>
    </row>
    <row r="127" spans="1:5" ht="14.4" x14ac:dyDescent="0.3">
      <c r="A127" s="21"/>
      <c r="B127" s="19" t="s">
        <v>109</v>
      </c>
      <c r="C127" s="20">
        <v>0</v>
      </c>
      <c r="D127" s="20">
        <v>0</v>
      </c>
      <c r="E127" s="20">
        <v>0</v>
      </c>
    </row>
    <row r="128" spans="1:5" ht="14.4" x14ac:dyDescent="0.3">
      <c r="A128" s="21"/>
      <c r="B128" s="19" t="s">
        <v>110</v>
      </c>
      <c r="C128" s="20">
        <v>0</v>
      </c>
      <c r="D128" s="20">
        <v>0</v>
      </c>
      <c r="E128" s="20">
        <v>0</v>
      </c>
    </row>
    <row r="129" spans="1:5" ht="14.4" x14ac:dyDescent="0.3">
      <c r="A129" s="18" t="s">
        <v>11</v>
      </c>
      <c r="B129" s="19" t="s">
        <v>111</v>
      </c>
      <c r="C129" s="20">
        <v>0</v>
      </c>
      <c r="D129" s="20">
        <v>0</v>
      </c>
      <c r="E129" s="20">
        <v>7698</v>
      </c>
    </row>
    <row r="130" spans="1:5" s="22" customFormat="1" ht="14.4" x14ac:dyDescent="0.3">
      <c r="A130" s="18" t="s">
        <v>11</v>
      </c>
      <c r="B130" s="19" t="s">
        <v>112</v>
      </c>
      <c r="C130" s="20">
        <v>0</v>
      </c>
      <c r="D130" s="20">
        <v>2117</v>
      </c>
      <c r="E130" s="20">
        <v>0</v>
      </c>
    </row>
    <row r="131" spans="1:5" s="22" customFormat="1" ht="14.4" x14ac:dyDescent="0.3">
      <c r="A131" s="18" t="s">
        <v>11</v>
      </c>
      <c r="B131" s="19" t="s">
        <v>113</v>
      </c>
      <c r="C131" s="20">
        <v>0</v>
      </c>
      <c r="D131" s="20">
        <v>2116</v>
      </c>
      <c r="E131" s="20">
        <v>0</v>
      </c>
    </row>
    <row r="132" spans="1:5" ht="14.4" x14ac:dyDescent="0.3">
      <c r="A132" s="18" t="s">
        <v>11</v>
      </c>
      <c r="B132" s="19" t="s">
        <v>114</v>
      </c>
      <c r="C132" s="20">
        <v>4715</v>
      </c>
      <c r="D132" s="20">
        <v>9430</v>
      </c>
      <c r="E132" s="20">
        <v>4715</v>
      </c>
    </row>
    <row r="133" spans="1:5" ht="14.4" x14ac:dyDescent="0.3">
      <c r="A133" s="18" t="s">
        <v>11</v>
      </c>
      <c r="B133" s="19" t="s">
        <v>115</v>
      </c>
      <c r="C133" s="20">
        <v>0</v>
      </c>
      <c r="D133" s="20">
        <v>0</v>
      </c>
      <c r="E133" s="20">
        <v>0</v>
      </c>
    </row>
    <row r="134" spans="1:5" thickBot="1" x14ac:dyDescent="0.35">
      <c r="A134" s="36" t="s">
        <v>11</v>
      </c>
      <c r="B134" s="37" t="s">
        <v>116</v>
      </c>
      <c r="C134" s="38">
        <v>15588</v>
      </c>
      <c r="D134" s="38">
        <v>0</v>
      </c>
      <c r="E134" s="38">
        <v>0</v>
      </c>
    </row>
    <row r="135" spans="1:5" ht="14.4" x14ac:dyDescent="0.3">
      <c r="A135" s="33" t="s">
        <v>11</v>
      </c>
      <c r="B135" s="34" t="s">
        <v>117</v>
      </c>
      <c r="C135" s="35">
        <v>16199</v>
      </c>
      <c r="D135" s="35">
        <v>33148</v>
      </c>
      <c r="E135" s="35">
        <v>34487</v>
      </c>
    </row>
    <row r="136" spans="1:5" ht="14.4" x14ac:dyDescent="0.3">
      <c r="A136" s="18" t="s">
        <v>11</v>
      </c>
      <c r="B136" s="19" t="s">
        <v>118</v>
      </c>
      <c r="C136" s="23">
        <v>0</v>
      </c>
      <c r="D136" s="23">
        <v>0</v>
      </c>
      <c r="E136" s="23">
        <v>0</v>
      </c>
    </row>
    <row r="137" spans="1:5" ht="14.4" x14ac:dyDescent="0.3">
      <c r="A137" s="18" t="s">
        <v>11</v>
      </c>
      <c r="B137" s="19" t="s">
        <v>119</v>
      </c>
      <c r="C137" s="23">
        <v>0</v>
      </c>
      <c r="D137" s="23">
        <v>0</v>
      </c>
      <c r="E137" s="23">
        <v>0</v>
      </c>
    </row>
    <row r="138" spans="1:5" ht="14.4" x14ac:dyDescent="0.3">
      <c r="A138" s="18">
        <v>4315</v>
      </c>
      <c r="B138" s="19" t="s">
        <v>120</v>
      </c>
      <c r="C138" s="20">
        <v>0</v>
      </c>
      <c r="D138" s="20">
        <v>0</v>
      </c>
      <c r="E138" s="20">
        <v>0</v>
      </c>
    </row>
    <row r="139" spans="1:5" ht="14.4" x14ac:dyDescent="0.3">
      <c r="A139" s="18">
        <v>4316</v>
      </c>
      <c r="B139" s="19" t="s">
        <v>121</v>
      </c>
      <c r="C139" s="20">
        <v>0</v>
      </c>
      <c r="D139" s="20">
        <v>0</v>
      </c>
      <c r="E139" s="20">
        <v>0</v>
      </c>
    </row>
    <row r="140" spans="1:5" ht="14.4" x14ac:dyDescent="0.3">
      <c r="A140" s="18">
        <v>4317</v>
      </c>
      <c r="B140" s="19" t="s">
        <v>122</v>
      </c>
      <c r="C140" s="20">
        <f t="shared" ref="C140:E140" si="26">+C141+C142+C143</f>
        <v>24296.51</v>
      </c>
      <c r="D140" s="20">
        <f t="shared" si="26"/>
        <v>16691.48</v>
      </c>
      <c r="E140" s="20">
        <f t="shared" si="26"/>
        <v>7530.6</v>
      </c>
    </row>
    <row r="141" spans="1:5" ht="14.4" x14ac:dyDescent="0.3">
      <c r="A141" s="18" t="s">
        <v>11</v>
      </c>
      <c r="B141" s="19" t="s">
        <v>123</v>
      </c>
      <c r="C141" s="20">
        <v>0</v>
      </c>
      <c r="D141" s="20">
        <v>0</v>
      </c>
      <c r="E141" s="20">
        <v>0</v>
      </c>
    </row>
    <row r="142" spans="1:5" ht="14.4" x14ac:dyDescent="0.3">
      <c r="A142" s="18" t="s">
        <v>11</v>
      </c>
      <c r="B142" s="19" t="s">
        <v>124</v>
      </c>
      <c r="C142" s="20">
        <v>24296.51</v>
      </c>
      <c r="D142" s="20">
        <v>16691.48</v>
      </c>
      <c r="E142" s="20">
        <v>7530.6</v>
      </c>
    </row>
    <row r="143" spans="1:5" ht="14.4" x14ac:dyDescent="0.3">
      <c r="A143" s="18" t="s">
        <v>11</v>
      </c>
      <c r="B143" s="19" t="s">
        <v>125</v>
      </c>
      <c r="C143" s="20">
        <v>0</v>
      </c>
      <c r="D143" s="20">
        <v>0</v>
      </c>
      <c r="E143" s="20">
        <v>0</v>
      </c>
    </row>
    <row r="144" spans="1:5" ht="14.4" x14ac:dyDescent="0.3">
      <c r="A144" s="18">
        <v>4318</v>
      </c>
      <c r="B144" s="19" t="s">
        <v>126</v>
      </c>
      <c r="C144" s="20">
        <f t="shared" ref="C144:E144" si="27">+C145+C146+C147+C148+C149+C150+C155+C156+C157+C158+C159</f>
        <v>653529.87000000011</v>
      </c>
      <c r="D144" s="20">
        <f t="shared" si="27"/>
        <v>655972.47</v>
      </c>
      <c r="E144" s="20">
        <f t="shared" si="27"/>
        <v>622353.82000000007</v>
      </c>
    </row>
    <row r="145" spans="1:5" ht="14.4" x14ac:dyDescent="0.3">
      <c r="A145" s="18" t="s">
        <v>11</v>
      </c>
      <c r="B145" s="19" t="s">
        <v>127</v>
      </c>
      <c r="C145" s="20">
        <v>249572.66</v>
      </c>
      <c r="D145" s="20">
        <v>257563</v>
      </c>
      <c r="E145" s="20">
        <v>142993</v>
      </c>
    </row>
    <row r="146" spans="1:5" ht="14.4" x14ac:dyDescent="0.3">
      <c r="A146" s="18" t="s">
        <v>11</v>
      </c>
      <c r="B146" s="19" t="s">
        <v>128</v>
      </c>
      <c r="C146" s="20">
        <v>78621</v>
      </c>
      <c r="D146" s="20">
        <v>72992</v>
      </c>
      <c r="E146" s="20">
        <v>112391</v>
      </c>
    </row>
    <row r="147" spans="1:5" ht="14.4" x14ac:dyDescent="0.3">
      <c r="A147" s="18" t="s">
        <v>11</v>
      </c>
      <c r="B147" s="19" t="s">
        <v>129</v>
      </c>
      <c r="C147" s="20">
        <v>384</v>
      </c>
      <c r="D147" s="20">
        <v>0</v>
      </c>
      <c r="E147" s="20">
        <v>576</v>
      </c>
    </row>
    <row r="148" spans="1:5" ht="14.4" x14ac:dyDescent="0.3">
      <c r="A148" s="18" t="s">
        <v>11</v>
      </c>
      <c r="B148" s="19" t="s">
        <v>130</v>
      </c>
      <c r="C148" s="20">
        <v>734.01</v>
      </c>
      <c r="D148" s="20">
        <v>180.67</v>
      </c>
      <c r="E148" s="20">
        <v>361.34</v>
      </c>
    </row>
    <row r="149" spans="1:5" s="22" customFormat="1" ht="14.4" x14ac:dyDescent="0.3">
      <c r="A149" s="18" t="s">
        <v>11</v>
      </c>
      <c r="B149" s="19" t="s">
        <v>131</v>
      </c>
      <c r="C149" s="20">
        <v>2289</v>
      </c>
      <c r="D149" s="20">
        <v>1928</v>
      </c>
      <c r="E149" s="20">
        <v>2650</v>
      </c>
    </row>
    <row r="150" spans="1:5" ht="14.4" x14ac:dyDescent="0.3">
      <c r="A150" s="18" t="s">
        <v>11</v>
      </c>
      <c r="B150" s="19" t="s">
        <v>132</v>
      </c>
      <c r="C150" s="20">
        <f t="shared" ref="C150:E150" si="28">C151+C152+C153+C154</f>
        <v>184073.2</v>
      </c>
      <c r="D150" s="20">
        <f t="shared" si="28"/>
        <v>183340.79999999999</v>
      </c>
      <c r="E150" s="20">
        <f t="shared" si="28"/>
        <v>202870.48</v>
      </c>
    </row>
    <row r="151" spans="1:5" s="22" customFormat="1" ht="14.4" x14ac:dyDescent="0.3">
      <c r="A151" s="21"/>
      <c r="B151" s="19" t="s">
        <v>133</v>
      </c>
      <c r="C151" s="20">
        <v>184073.2</v>
      </c>
      <c r="D151" s="20">
        <v>183340.79999999999</v>
      </c>
      <c r="E151" s="20">
        <v>200946.48</v>
      </c>
    </row>
    <row r="152" spans="1:5" s="22" customFormat="1" ht="14.4" x14ac:dyDescent="0.3">
      <c r="A152" s="21"/>
      <c r="B152" s="19" t="s">
        <v>134</v>
      </c>
      <c r="C152" s="20">
        <v>0</v>
      </c>
      <c r="D152" s="20">
        <v>0</v>
      </c>
      <c r="E152" s="20">
        <v>0</v>
      </c>
    </row>
    <row r="153" spans="1:5" ht="14.4" x14ac:dyDescent="0.3">
      <c r="A153" s="21"/>
      <c r="B153" s="19" t="s">
        <v>135</v>
      </c>
      <c r="C153" s="20">
        <v>0</v>
      </c>
      <c r="D153" s="20">
        <v>0</v>
      </c>
      <c r="E153" s="20">
        <v>0</v>
      </c>
    </row>
    <row r="154" spans="1:5" ht="14.4" x14ac:dyDescent="0.3">
      <c r="A154" s="21"/>
      <c r="B154" s="19" t="s">
        <v>136</v>
      </c>
      <c r="C154" s="20">
        <v>0</v>
      </c>
      <c r="D154" s="20">
        <v>0</v>
      </c>
      <c r="E154" s="20">
        <v>1924</v>
      </c>
    </row>
    <row r="155" spans="1:5" ht="14.4" x14ac:dyDescent="0.3">
      <c r="A155" s="21"/>
      <c r="B155" s="19" t="s">
        <v>137</v>
      </c>
      <c r="C155" s="20">
        <v>0</v>
      </c>
      <c r="D155" s="20">
        <v>0</v>
      </c>
      <c r="E155" s="20">
        <v>0</v>
      </c>
    </row>
    <row r="156" spans="1:5" ht="14.4" x14ac:dyDescent="0.3">
      <c r="A156" s="21"/>
      <c r="B156" s="19" t="s">
        <v>138</v>
      </c>
      <c r="C156" s="20">
        <v>0</v>
      </c>
      <c r="D156" s="20">
        <v>0</v>
      </c>
      <c r="E156" s="20">
        <v>0</v>
      </c>
    </row>
    <row r="157" spans="1:5" ht="14.4" x14ac:dyDescent="0.3">
      <c r="A157" s="21"/>
      <c r="B157" s="19" t="s">
        <v>139</v>
      </c>
      <c r="C157" s="20">
        <v>0</v>
      </c>
      <c r="D157" s="20">
        <v>0</v>
      </c>
      <c r="E157" s="20">
        <v>0</v>
      </c>
    </row>
    <row r="158" spans="1:5" ht="14.4" x14ac:dyDescent="0.3">
      <c r="A158" s="21"/>
      <c r="B158" s="19" t="s">
        <v>140</v>
      </c>
      <c r="C158" s="20">
        <v>137856</v>
      </c>
      <c r="D158" s="20">
        <v>139968</v>
      </c>
      <c r="E158" s="20">
        <v>160512</v>
      </c>
    </row>
    <row r="159" spans="1:5" ht="14.4" x14ac:dyDescent="0.3">
      <c r="A159" s="21"/>
      <c r="B159" s="19" t="s">
        <v>141</v>
      </c>
      <c r="C159" s="20">
        <v>0</v>
      </c>
      <c r="D159" s="20">
        <v>0</v>
      </c>
      <c r="E159" s="20">
        <v>0</v>
      </c>
    </row>
    <row r="160" spans="1:5" ht="14.4" x14ac:dyDescent="0.3">
      <c r="A160" s="15">
        <v>4500</v>
      </c>
      <c r="B160" s="16" t="s">
        <v>142</v>
      </c>
      <c r="C160" s="17">
        <f t="shared" ref="C160:E160" si="29">C161+C163+C165+C167</f>
        <v>565.4</v>
      </c>
      <c r="D160" s="17">
        <f t="shared" si="29"/>
        <v>5905.6</v>
      </c>
      <c r="E160" s="17">
        <f t="shared" si="29"/>
        <v>5710.33</v>
      </c>
    </row>
    <row r="161" spans="1:5" ht="14.4" x14ac:dyDescent="0.3">
      <c r="A161" s="18">
        <v>4501</v>
      </c>
      <c r="B161" s="19" t="s">
        <v>20</v>
      </c>
      <c r="C161" s="20">
        <f t="shared" ref="C161:E161" si="30">C162</f>
        <v>565.4</v>
      </c>
      <c r="D161" s="20">
        <f t="shared" si="30"/>
        <v>5905.6</v>
      </c>
      <c r="E161" s="20">
        <f t="shared" si="30"/>
        <v>5710.33</v>
      </c>
    </row>
    <row r="162" spans="1:5" ht="14.4" x14ac:dyDescent="0.3">
      <c r="A162" s="18" t="s">
        <v>11</v>
      </c>
      <c r="B162" s="19" t="s">
        <v>143</v>
      </c>
      <c r="C162" s="20">
        <v>565.4</v>
      </c>
      <c r="D162" s="20">
        <v>5905.6</v>
      </c>
      <c r="E162" s="20">
        <v>5710.33</v>
      </c>
    </row>
    <row r="163" spans="1:5" ht="14.4" x14ac:dyDescent="0.3">
      <c r="A163" s="18">
        <v>4502</v>
      </c>
      <c r="B163" s="19" t="s">
        <v>24</v>
      </c>
      <c r="C163" s="20">
        <f t="shared" ref="C163:E163" si="31">+C164</f>
        <v>0</v>
      </c>
      <c r="D163" s="20">
        <f t="shared" si="31"/>
        <v>0</v>
      </c>
      <c r="E163" s="20">
        <f t="shared" si="31"/>
        <v>0</v>
      </c>
    </row>
    <row r="164" spans="1:5" ht="14.4" x14ac:dyDescent="0.3">
      <c r="A164" s="18" t="s">
        <v>11</v>
      </c>
      <c r="B164" s="19" t="s">
        <v>144</v>
      </c>
      <c r="C164" s="20">
        <v>0</v>
      </c>
      <c r="D164" s="20">
        <v>0</v>
      </c>
      <c r="E164" s="20">
        <v>0</v>
      </c>
    </row>
    <row r="165" spans="1:5" ht="14.4" x14ac:dyDescent="0.3">
      <c r="A165" s="18">
        <v>4503</v>
      </c>
      <c r="B165" s="19" t="s">
        <v>26</v>
      </c>
      <c r="C165" s="20">
        <f t="shared" ref="C165:E165" si="32">+C166</f>
        <v>0</v>
      </c>
      <c r="D165" s="20">
        <f t="shared" si="32"/>
        <v>0</v>
      </c>
      <c r="E165" s="20">
        <f t="shared" si="32"/>
        <v>0</v>
      </c>
    </row>
    <row r="166" spans="1:5" ht="14.4" x14ac:dyDescent="0.3">
      <c r="A166" s="18" t="s">
        <v>11</v>
      </c>
      <c r="B166" s="19" t="s">
        <v>145</v>
      </c>
      <c r="C166" s="20">
        <v>0</v>
      </c>
      <c r="D166" s="20">
        <v>0</v>
      </c>
      <c r="E166" s="20">
        <v>0</v>
      </c>
    </row>
    <row r="167" spans="1:5" ht="14.4" x14ac:dyDescent="0.3">
      <c r="A167" s="18">
        <v>4504</v>
      </c>
      <c r="B167" s="19" t="s">
        <v>28</v>
      </c>
      <c r="C167" s="20">
        <f t="shared" ref="C167:E167" si="33">+C168</f>
        <v>0</v>
      </c>
      <c r="D167" s="20">
        <f t="shared" si="33"/>
        <v>0</v>
      </c>
      <c r="E167" s="20">
        <f t="shared" si="33"/>
        <v>0</v>
      </c>
    </row>
    <row r="168" spans="1:5" ht="14.4" x14ac:dyDescent="0.3">
      <c r="A168" s="18" t="s">
        <v>11</v>
      </c>
      <c r="B168" s="19" t="s">
        <v>146</v>
      </c>
      <c r="C168" s="20">
        <v>0</v>
      </c>
      <c r="D168" s="20">
        <v>0</v>
      </c>
      <c r="E168" s="20">
        <v>0</v>
      </c>
    </row>
    <row r="169" spans="1:5" ht="14.4" x14ac:dyDescent="0.3">
      <c r="A169" s="15">
        <v>5000</v>
      </c>
      <c r="B169" s="16" t="s">
        <v>147</v>
      </c>
      <c r="C169" s="14">
        <f t="shared" ref="C169:E169" si="34">C170+C191</f>
        <v>83736.89</v>
      </c>
      <c r="D169" s="14">
        <f t="shared" si="34"/>
        <v>96224.35</v>
      </c>
      <c r="E169" s="14">
        <f t="shared" si="34"/>
        <v>108192.50000000001</v>
      </c>
    </row>
    <row r="170" spans="1:5" s="22" customFormat="1" ht="14.4" x14ac:dyDescent="0.3">
      <c r="A170" s="15">
        <v>5100</v>
      </c>
      <c r="B170" s="16" t="s">
        <v>148</v>
      </c>
      <c r="C170" s="17">
        <f t="shared" ref="C170:E170" si="35">C171+C172+C173+C175+C176+C177+C178+C179+C180</f>
        <v>83736.89</v>
      </c>
      <c r="D170" s="17">
        <f t="shared" si="35"/>
        <v>96224.35</v>
      </c>
      <c r="E170" s="17">
        <f t="shared" si="35"/>
        <v>108192.50000000001</v>
      </c>
    </row>
    <row r="171" spans="1:5" ht="14.4" x14ac:dyDescent="0.3">
      <c r="A171" s="18">
        <v>5101</v>
      </c>
      <c r="B171" s="19" t="s">
        <v>149</v>
      </c>
      <c r="C171" s="20">
        <v>0</v>
      </c>
      <c r="D171" s="20">
        <v>0</v>
      </c>
      <c r="E171" s="20">
        <v>0</v>
      </c>
    </row>
    <row r="172" spans="1:5" s="22" customFormat="1" ht="14.4" x14ac:dyDescent="0.3">
      <c r="A172" s="18">
        <v>5102</v>
      </c>
      <c r="B172" s="19" t="s">
        <v>150</v>
      </c>
      <c r="C172" s="20">
        <v>0</v>
      </c>
      <c r="D172" s="20">
        <v>0</v>
      </c>
      <c r="E172" s="20">
        <v>0</v>
      </c>
    </row>
    <row r="173" spans="1:5" s="22" customFormat="1" ht="14.4" x14ac:dyDescent="0.3">
      <c r="A173" s="18">
        <v>5103</v>
      </c>
      <c r="B173" s="19" t="s">
        <v>151</v>
      </c>
      <c r="C173" s="20">
        <f t="shared" ref="C173:E173" si="36">C174</f>
        <v>81780.240000000005</v>
      </c>
      <c r="D173" s="20">
        <f t="shared" si="36"/>
        <v>85097.96</v>
      </c>
      <c r="E173" s="20">
        <f t="shared" si="36"/>
        <v>104072.35</v>
      </c>
    </row>
    <row r="174" spans="1:5" ht="14.4" x14ac:dyDescent="0.3">
      <c r="A174" s="18" t="s">
        <v>11</v>
      </c>
      <c r="B174" s="19" t="s">
        <v>152</v>
      </c>
      <c r="C174" s="20">
        <v>81780.240000000005</v>
      </c>
      <c r="D174" s="20">
        <v>85097.96</v>
      </c>
      <c r="E174" s="20">
        <v>104072.35</v>
      </c>
    </row>
    <row r="175" spans="1:5" ht="14.4" x14ac:dyDescent="0.3">
      <c r="A175" s="18">
        <v>5107</v>
      </c>
      <c r="B175" s="19" t="s">
        <v>153</v>
      </c>
      <c r="C175" s="20">
        <v>0</v>
      </c>
      <c r="D175" s="20">
        <v>0</v>
      </c>
      <c r="E175" s="20">
        <v>0</v>
      </c>
    </row>
    <row r="176" spans="1:5" ht="14.4" x14ac:dyDescent="0.3">
      <c r="A176" s="18">
        <v>5108</v>
      </c>
      <c r="B176" s="19" t="s">
        <v>154</v>
      </c>
      <c r="C176" s="20">
        <v>0</v>
      </c>
      <c r="D176" s="20">
        <v>0</v>
      </c>
      <c r="E176" s="20">
        <v>0</v>
      </c>
    </row>
    <row r="177" spans="1:5" ht="14.4" x14ac:dyDescent="0.3">
      <c r="A177" s="18">
        <v>5111</v>
      </c>
      <c r="B177" s="19" t="s">
        <v>155</v>
      </c>
      <c r="C177" s="20">
        <v>0</v>
      </c>
      <c r="D177" s="20">
        <v>0</v>
      </c>
      <c r="E177" s="20">
        <v>0</v>
      </c>
    </row>
    <row r="178" spans="1:5" ht="14.4" x14ac:dyDescent="0.3">
      <c r="A178" s="18">
        <v>5112</v>
      </c>
      <c r="B178" s="19" t="s">
        <v>156</v>
      </c>
      <c r="C178" s="20">
        <v>0</v>
      </c>
      <c r="D178" s="20">
        <v>0</v>
      </c>
      <c r="E178" s="20">
        <v>0</v>
      </c>
    </row>
    <row r="179" spans="1:5" ht="14.4" x14ac:dyDescent="0.3">
      <c r="A179" s="18">
        <v>5113</v>
      </c>
      <c r="B179" s="19" t="s">
        <v>157</v>
      </c>
      <c r="C179" s="20">
        <v>1509.9</v>
      </c>
      <c r="D179" s="20">
        <v>2535.2600000000002</v>
      </c>
      <c r="E179" s="20">
        <v>1017.07</v>
      </c>
    </row>
    <row r="180" spans="1:5" ht="14.4" x14ac:dyDescent="0.3">
      <c r="A180" s="18">
        <v>5114</v>
      </c>
      <c r="B180" s="19" t="s">
        <v>158</v>
      </c>
      <c r="C180" s="20">
        <f t="shared" ref="C180:D180" si="37">SUM(C181:C190)</f>
        <v>446.75</v>
      </c>
      <c r="D180" s="20">
        <f t="shared" si="37"/>
        <v>8591.130000000001</v>
      </c>
      <c r="E180" s="20">
        <f t="shared" ref="E180" si="38">SUM(E181:E190)</f>
        <v>3103.08</v>
      </c>
    </row>
    <row r="181" spans="1:5" ht="14.4" x14ac:dyDescent="0.3">
      <c r="A181" s="21"/>
      <c r="B181" s="19" t="s">
        <v>159</v>
      </c>
      <c r="C181" s="20">
        <v>220.75</v>
      </c>
      <c r="D181" s="20">
        <v>7635.13</v>
      </c>
      <c r="E181" s="20">
        <v>3103.08</v>
      </c>
    </row>
    <row r="182" spans="1:5" ht="14.4" x14ac:dyDescent="0.3">
      <c r="A182" s="21"/>
      <c r="B182" s="19" t="s">
        <v>160</v>
      </c>
      <c r="C182" s="20">
        <v>0</v>
      </c>
      <c r="D182" s="20">
        <v>956</v>
      </c>
      <c r="E182" s="20">
        <v>0</v>
      </c>
    </row>
    <row r="183" spans="1:5" s="22" customFormat="1" ht="14.4" x14ac:dyDescent="0.3">
      <c r="A183" s="21"/>
      <c r="B183" s="19" t="s">
        <v>161</v>
      </c>
      <c r="C183" s="20">
        <v>0</v>
      </c>
      <c r="D183" s="20">
        <v>0</v>
      </c>
      <c r="E183" s="20">
        <v>0</v>
      </c>
    </row>
    <row r="184" spans="1:5" s="22" customFormat="1" ht="14.4" x14ac:dyDescent="0.3">
      <c r="A184" s="21"/>
      <c r="B184" s="19" t="s">
        <v>162</v>
      </c>
      <c r="C184" s="20">
        <v>226</v>
      </c>
      <c r="D184" s="20">
        <v>0</v>
      </c>
      <c r="E184" s="20">
        <v>0</v>
      </c>
    </row>
    <row r="185" spans="1:5" ht="14.4" x14ac:dyDescent="0.3">
      <c r="A185" s="21"/>
      <c r="B185" s="19" t="s">
        <v>163</v>
      </c>
      <c r="C185" s="20">
        <v>0</v>
      </c>
      <c r="D185" s="20">
        <v>0</v>
      </c>
      <c r="E185" s="20">
        <v>0</v>
      </c>
    </row>
    <row r="186" spans="1:5" ht="14.4" x14ac:dyDescent="0.3">
      <c r="A186" s="21"/>
      <c r="B186" s="19" t="s">
        <v>164</v>
      </c>
      <c r="C186" s="20">
        <v>0</v>
      </c>
      <c r="D186" s="20">
        <v>0</v>
      </c>
      <c r="E186" s="20">
        <v>0</v>
      </c>
    </row>
    <row r="187" spans="1:5" ht="14.4" x14ac:dyDescent="0.3">
      <c r="A187" s="21"/>
      <c r="B187" s="19" t="s">
        <v>165</v>
      </c>
      <c r="C187" s="20">
        <v>0</v>
      </c>
      <c r="D187" s="20">
        <v>0</v>
      </c>
      <c r="E187" s="20">
        <v>0</v>
      </c>
    </row>
    <row r="188" spans="1:5" ht="14.4" x14ac:dyDescent="0.3">
      <c r="A188" s="21"/>
      <c r="B188" s="19" t="s">
        <v>166</v>
      </c>
      <c r="C188" s="20">
        <v>0</v>
      </c>
      <c r="D188" s="20">
        <v>0</v>
      </c>
      <c r="E188" s="20">
        <v>0</v>
      </c>
    </row>
    <row r="189" spans="1:5" ht="14.4" x14ac:dyDescent="0.3">
      <c r="A189" s="21"/>
      <c r="B189" s="19" t="s">
        <v>167</v>
      </c>
      <c r="C189" s="20">
        <v>0</v>
      </c>
      <c r="D189" s="20">
        <v>0</v>
      </c>
      <c r="E189" s="20">
        <v>0</v>
      </c>
    </row>
    <row r="190" spans="1:5" ht="14.4" x14ac:dyDescent="0.3">
      <c r="A190" s="21"/>
      <c r="B190" s="19" t="s">
        <v>168</v>
      </c>
      <c r="C190" s="20">
        <v>0</v>
      </c>
      <c r="D190" s="20">
        <v>0</v>
      </c>
      <c r="E190" s="20">
        <v>0</v>
      </c>
    </row>
    <row r="191" spans="1:5" ht="14.4" x14ac:dyDescent="0.3">
      <c r="A191" s="15">
        <v>5200</v>
      </c>
      <c r="B191" s="16" t="s">
        <v>169</v>
      </c>
      <c r="C191" s="17">
        <f t="shared" ref="C191:E191" si="39">C192</f>
        <v>0</v>
      </c>
      <c r="D191" s="17">
        <f t="shared" si="39"/>
        <v>0</v>
      </c>
      <c r="E191" s="17">
        <f t="shared" si="39"/>
        <v>0</v>
      </c>
    </row>
    <row r="192" spans="1:5" thickBot="1" x14ac:dyDescent="0.35">
      <c r="A192" s="36">
        <v>5201</v>
      </c>
      <c r="B192" s="37" t="s">
        <v>170</v>
      </c>
      <c r="C192" s="38">
        <v>0</v>
      </c>
      <c r="D192" s="38">
        <v>0</v>
      </c>
      <c r="E192" s="38">
        <v>0</v>
      </c>
    </row>
    <row r="193" spans="1:5" ht="14.4" x14ac:dyDescent="0.3">
      <c r="A193" s="39">
        <v>6000</v>
      </c>
      <c r="B193" s="40" t="s">
        <v>171</v>
      </c>
      <c r="C193" s="41">
        <f t="shared" ref="C193:E193" si="40">C194+C217</f>
        <v>610611.24</v>
      </c>
      <c r="D193" s="41">
        <f t="shared" si="40"/>
        <v>788794.27</v>
      </c>
      <c r="E193" s="41">
        <f t="shared" si="40"/>
        <v>18545032.059999999</v>
      </c>
    </row>
    <row r="194" spans="1:5" ht="14.4" x14ac:dyDescent="0.3">
      <c r="A194" s="15">
        <v>6100</v>
      </c>
      <c r="B194" s="16" t="s">
        <v>172</v>
      </c>
      <c r="C194" s="17">
        <f t="shared" ref="C194:E194" si="41">+C195+C202+C203+C206+C207+C208+C209+C210+C211+C212+C213</f>
        <v>538122.98</v>
      </c>
      <c r="D194" s="17">
        <f t="shared" si="41"/>
        <v>710245.29</v>
      </c>
      <c r="E194" s="17">
        <f t="shared" si="41"/>
        <v>18507747.219999999</v>
      </c>
    </row>
    <row r="195" spans="1:5" ht="14.4" x14ac:dyDescent="0.3">
      <c r="A195" s="18">
        <v>6101</v>
      </c>
      <c r="B195" s="19" t="s">
        <v>24</v>
      </c>
      <c r="C195" s="20">
        <f t="shared" ref="C195:E195" si="42">SUM(C196:C201)</f>
        <v>150257.85999999999</v>
      </c>
      <c r="D195" s="20">
        <f t="shared" si="42"/>
        <v>139693.93</v>
      </c>
      <c r="E195" s="20">
        <f t="shared" si="42"/>
        <v>176228.75</v>
      </c>
    </row>
    <row r="196" spans="1:5" s="22" customFormat="1" ht="14.4" x14ac:dyDescent="0.3">
      <c r="A196" s="21"/>
      <c r="B196" s="19" t="s">
        <v>173</v>
      </c>
      <c r="C196" s="20">
        <v>41800</v>
      </c>
      <c r="D196" s="20">
        <v>31040</v>
      </c>
      <c r="E196" s="20">
        <v>30350</v>
      </c>
    </row>
    <row r="197" spans="1:5" ht="14.4" x14ac:dyDescent="0.3">
      <c r="A197" s="21"/>
      <c r="B197" s="19" t="s">
        <v>174</v>
      </c>
      <c r="C197" s="20">
        <v>108457.86</v>
      </c>
      <c r="D197" s="20">
        <v>108653.93</v>
      </c>
      <c r="E197" s="20">
        <v>145878.75</v>
      </c>
    </row>
    <row r="198" spans="1:5" ht="14.4" x14ac:dyDescent="0.3">
      <c r="A198" s="21"/>
      <c r="B198" s="19" t="s">
        <v>175</v>
      </c>
      <c r="C198" s="20">
        <v>0</v>
      </c>
      <c r="D198" s="20">
        <v>0</v>
      </c>
      <c r="E198" s="20">
        <v>0</v>
      </c>
    </row>
    <row r="199" spans="1:5" s="22" customFormat="1" ht="14.4" x14ac:dyDescent="0.3">
      <c r="A199" s="21"/>
      <c r="B199" s="19" t="s">
        <v>176</v>
      </c>
      <c r="C199" s="20">
        <v>0</v>
      </c>
      <c r="D199" s="20">
        <v>0</v>
      </c>
      <c r="E199" s="20">
        <v>0</v>
      </c>
    </row>
    <row r="200" spans="1:5" ht="14.4" x14ac:dyDescent="0.3">
      <c r="A200" s="21"/>
      <c r="B200" s="19" t="s">
        <v>177</v>
      </c>
      <c r="C200" s="20">
        <v>0</v>
      </c>
      <c r="D200" s="20">
        <v>0</v>
      </c>
      <c r="E200" s="20">
        <v>0</v>
      </c>
    </row>
    <row r="201" spans="1:5" ht="14.4" x14ac:dyDescent="0.3">
      <c r="A201" s="21"/>
      <c r="B201" s="19" t="s">
        <v>178</v>
      </c>
      <c r="C201" s="20">
        <v>0</v>
      </c>
      <c r="D201" s="20">
        <v>0</v>
      </c>
      <c r="E201" s="20">
        <v>0</v>
      </c>
    </row>
    <row r="202" spans="1:5" ht="14.4" x14ac:dyDescent="0.3">
      <c r="A202" s="18">
        <v>6102</v>
      </c>
      <c r="B202" s="19" t="s">
        <v>20</v>
      </c>
      <c r="C202" s="20">
        <v>93711.22</v>
      </c>
      <c r="D202" s="20">
        <v>20173.22</v>
      </c>
      <c r="E202" s="20">
        <v>53959.199999999997</v>
      </c>
    </row>
    <row r="203" spans="1:5" ht="14.4" x14ac:dyDescent="0.3">
      <c r="A203" s="18">
        <v>6104</v>
      </c>
      <c r="B203" s="19" t="s">
        <v>179</v>
      </c>
      <c r="C203" s="20">
        <f t="shared" ref="C203:E203" si="43">+C204+C205</f>
        <v>5.9</v>
      </c>
      <c r="D203" s="20">
        <f t="shared" si="43"/>
        <v>-9.24</v>
      </c>
      <c r="E203" s="20">
        <f t="shared" si="43"/>
        <v>16.63</v>
      </c>
    </row>
    <row r="204" spans="1:5" ht="14.4" x14ac:dyDescent="0.3">
      <c r="A204" s="18" t="s">
        <v>11</v>
      </c>
      <c r="B204" s="19" t="s">
        <v>180</v>
      </c>
      <c r="C204" s="20">
        <v>5.9</v>
      </c>
      <c r="D204" s="20">
        <v>-9.24</v>
      </c>
      <c r="E204" s="20">
        <v>16.63</v>
      </c>
    </row>
    <row r="205" spans="1:5" ht="14.4" x14ac:dyDescent="0.3">
      <c r="A205" s="18" t="s">
        <v>11</v>
      </c>
      <c r="B205" s="19" t="s">
        <v>181</v>
      </c>
      <c r="C205" s="20">
        <v>0</v>
      </c>
      <c r="D205" s="20">
        <v>0</v>
      </c>
      <c r="E205" s="20">
        <v>0</v>
      </c>
    </row>
    <row r="206" spans="1:5" ht="14.4" x14ac:dyDescent="0.3">
      <c r="A206" s="18">
        <v>6105</v>
      </c>
      <c r="B206" s="19" t="s">
        <v>182</v>
      </c>
      <c r="C206" s="20">
        <v>102695</v>
      </c>
      <c r="D206" s="20">
        <v>124135</v>
      </c>
      <c r="E206" s="20">
        <v>171040</v>
      </c>
    </row>
    <row r="207" spans="1:5" ht="14.4" x14ac:dyDescent="0.3">
      <c r="A207" s="18">
        <v>6106</v>
      </c>
      <c r="B207" s="19" t="s">
        <v>183</v>
      </c>
      <c r="C207" s="20">
        <v>0</v>
      </c>
      <c r="D207" s="20">
        <v>0</v>
      </c>
      <c r="E207" s="20">
        <v>0</v>
      </c>
    </row>
    <row r="208" spans="1:5" ht="14.4" x14ac:dyDescent="0.3">
      <c r="A208" s="18">
        <v>6107</v>
      </c>
      <c r="B208" s="19" t="s">
        <v>28</v>
      </c>
      <c r="C208" s="20">
        <v>340</v>
      </c>
      <c r="D208" s="20">
        <v>372.22</v>
      </c>
      <c r="E208" s="20">
        <v>0</v>
      </c>
    </row>
    <row r="209" spans="1:5" ht="14.4" x14ac:dyDescent="0.3">
      <c r="A209" s="18">
        <v>6108</v>
      </c>
      <c r="B209" s="19" t="s">
        <v>26</v>
      </c>
      <c r="C209" s="20">
        <v>0</v>
      </c>
      <c r="D209" s="20">
        <v>0</v>
      </c>
      <c r="E209" s="20">
        <v>0</v>
      </c>
    </row>
    <row r="210" spans="1:5" ht="14.4" x14ac:dyDescent="0.3">
      <c r="A210" s="18">
        <v>6110</v>
      </c>
      <c r="B210" s="19" t="s">
        <v>184</v>
      </c>
      <c r="C210" s="20">
        <v>0</v>
      </c>
      <c r="D210" s="20">
        <v>0</v>
      </c>
      <c r="E210" s="20">
        <v>17617627.98</v>
      </c>
    </row>
    <row r="211" spans="1:5" ht="14.4" x14ac:dyDescent="0.3">
      <c r="A211" s="18">
        <v>6111</v>
      </c>
      <c r="B211" s="19" t="s">
        <v>185</v>
      </c>
      <c r="C211" s="20">
        <v>77258</v>
      </c>
      <c r="D211" s="20">
        <v>269500.15999999997</v>
      </c>
      <c r="E211" s="20">
        <v>356794.66</v>
      </c>
    </row>
    <row r="212" spans="1:5" ht="14.4" x14ac:dyDescent="0.3">
      <c r="A212" s="18">
        <v>6112</v>
      </c>
      <c r="B212" s="19" t="s">
        <v>186</v>
      </c>
      <c r="C212" s="20">
        <v>0</v>
      </c>
      <c r="D212" s="20">
        <v>0</v>
      </c>
      <c r="E212" s="20">
        <v>0</v>
      </c>
    </row>
    <row r="213" spans="1:5" ht="14.4" x14ac:dyDescent="0.3">
      <c r="A213" s="18">
        <v>6114</v>
      </c>
      <c r="B213" s="19" t="s">
        <v>187</v>
      </c>
      <c r="C213" s="20">
        <f t="shared" ref="C213:E213" si="44">+C214+C215+C216</f>
        <v>113855</v>
      </c>
      <c r="D213" s="20">
        <f t="shared" si="44"/>
        <v>156380</v>
      </c>
      <c r="E213" s="20">
        <f t="shared" si="44"/>
        <v>132080</v>
      </c>
    </row>
    <row r="214" spans="1:5" ht="14.4" x14ac:dyDescent="0.3">
      <c r="A214" s="18" t="s">
        <v>11</v>
      </c>
      <c r="B214" s="19" t="s">
        <v>188</v>
      </c>
      <c r="C214" s="20">
        <v>113855</v>
      </c>
      <c r="D214" s="20">
        <v>156380</v>
      </c>
      <c r="E214" s="20">
        <v>132080</v>
      </c>
    </row>
    <row r="215" spans="1:5" ht="14.4" x14ac:dyDescent="0.3">
      <c r="A215" s="18" t="s">
        <v>11</v>
      </c>
      <c r="B215" s="19" t="s">
        <v>189</v>
      </c>
      <c r="C215" s="20">
        <v>0</v>
      </c>
      <c r="D215" s="20">
        <v>0</v>
      </c>
      <c r="E215" s="20">
        <v>0</v>
      </c>
    </row>
    <row r="216" spans="1:5" ht="14.4" x14ac:dyDescent="0.3">
      <c r="A216" s="18" t="s">
        <v>11</v>
      </c>
      <c r="B216" s="19" t="s">
        <v>190</v>
      </c>
      <c r="C216" s="20">
        <v>0</v>
      </c>
      <c r="D216" s="20">
        <v>0</v>
      </c>
      <c r="E216" s="20">
        <v>0</v>
      </c>
    </row>
    <row r="217" spans="1:5" ht="14.4" x14ac:dyDescent="0.3">
      <c r="A217" s="15">
        <v>6200</v>
      </c>
      <c r="B217" s="16" t="s">
        <v>191</v>
      </c>
      <c r="C217" s="17">
        <f t="shared" ref="C217:D217" si="45">SUM(C218:C221)</f>
        <v>72488.260000000009</v>
      </c>
      <c r="D217" s="17">
        <f t="shared" si="45"/>
        <v>78548.98000000001</v>
      </c>
      <c r="E217" s="17">
        <f t="shared" ref="E217" si="46">SUM(E218:E221)</f>
        <v>37284.839999999997</v>
      </c>
    </row>
    <row r="218" spans="1:5" ht="14.4" x14ac:dyDescent="0.3">
      <c r="A218" s="18">
        <v>6201</v>
      </c>
      <c r="B218" s="19" t="s">
        <v>192</v>
      </c>
      <c r="C218" s="20">
        <v>0</v>
      </c>
      <c r="D218" s="20">
        <v>0</v>
      </c>
      <c r="E218" s="20">
        <v>0</v>
      </c>
    </row>
    <row r="219" spans="1:5" ht="14.4" x14ac:dyDescent="0.3">
      <c r="A219" s="18">
        <v>6202</v>
      </c>
      <c r="B219" s="19" t="s">
        <v>150</v>
      </c>
      <c r="C219" s="20">
        <v>20305</v>
      </c>
      <c r="D219" s="20">
        <v>31130</v>
      </c>
      <c r="E219" s="20">
        <v>6655</v>
      </c>
    </row>
    <row r="220" spans="1:5" ht="14.4" x14ac:dyDescent="0.3">
      <c r="A220" s="18">
        <v>6203</v>
      </c>
      <c r="B220" s="19" t="s">
        <v>193</v>
      </c>
      <c r="C220" s="20">
        <v>0</v>
      </c>
      <c r="D220" s="20">
        <v>0</v>
      </c>
      <c r="E220" s="20">
        <v>0</v>
      </c>
    </row>
    <row r="221" spans="1:5" ht="14.4" x14ac:dyDescent="0.3">
      <c r="A221" s="18">
        <v>6204</v>
      </c>
      <c r="B221" s="19" t="s">
        <v>194</v>
      </c>
      <c r="C221" s="20">
        <v>52183.26</v>
      </c>
      <c r="D221" s="20">
        <v>47418.98</v>
      </c>
      <c r="E221" s="20">
        <v>30629.84</v>
      </c>
    </row>
    <row r="222" spans="1:5" ht="14.4" x14ac:dyDescent="0.3">
      <c r="A222" s="15">
        <v>7000</v>
      </c>
      <c r="B222" s="16" t="s">
        <v>195</v>
      </c>
      <c r="C222" s="14">
        <f t="shared" ref="C222:E222" si="47">+C223</f>
        <v>0</v>
      </c>
      <c r="D222" s="14">
        <f t="shared" si="47"/>
        <v>0</v>
      </c>
      <c r="E222" s="14">
        <f t="shared" si="47"/>
        <v>0</v>
      </c>
    </row>
    <row r="223" spans="1:5" ht="14.4" x14ac:dyDescent="0.3">
      <c r="A223" s="15">
        <v>7200</v>
      </c>
      <c r="B223" s="16" t="s">
        <v>196</v>
      </c>
      <c r="C223" s="17">
        <f>SUM(C224:C229)</f>
        <v>0</v>
      </c>
      <c r="D223" s="17">
        <f>SUM(D224:D229)</f>
        <v>0</v>
      </c>
      <c r="E223" s="17">
        <f>SUM(E224:E229)</f>
        <v>0</v>
      </c>
    </row>
    <row r="224" spans="1:5" ht="14.4" x14ac:dyDescent="0.3">
      <c r="A224" s="18">
        <v>7202</v>
      </c>
      <c r="B224" s="24" t="s">
        <v>197</v>
      </c>
      <c r="C224" s="20">
        <v>0</v>
      </c>
      <c r="D224" s="20">
        <v>0</v>
      </c>
      <c r="E224" s="20">
        <v>0</v>
      </c>
    </row>
    <row r="225" spans="1:5" s="22" customFormat="1" ht="14.4" x14ac:dyDescent="0.3">
      <c r="A225" s="18">
        <v>7204</v>
      </c>
      <c r="B225" s="19" t="s">
        <v>198</v>
      </c>
      <c r="C225" s="20">
        <v>0</v>
      </c>
      <c r="D225" s="20">
        <v>0</v>
      </c>
      <c r="E225" s="20">
        <v>0</v>
      </c>
    </row>
    <row r="226" spans="1:5" s="22" customFormat="1" ht="14.4" x14ac:dyDescent="0.3">
      <c r="A226" s="18">
        <v>7206</v>
      </c>
      <c r="B226" s="19" t="s">
        <v>199</v>
      </c>
      <c r="C226" s="20">
        <v>0</v>
      </c>
      <c r="D226" s="20">
        <v>0</v>
      </c>
      <c r="E226" s="20">
        <v>0</v>
      </c>
    </row>
    <row r="227" spans="1:5" ht="14.4" x14ac:dyDescent="0.3">
      <c r="A227" s="18">
        <v>7220</v>
      </c>
      <c r="B227" s="19" t="s">
        <v>200</v>
      </c>
      <c r="C227" s="20">
        <v>0</v>
      </c>
      <c r="D227" s="20">
        <v>0</v>
      </c>
      <c r="E227" s="20">
        <v>0</v>
      </c>
    </row>
    <row r="228" spans="1:5" ht="14.4" x14ac:dyDescent="0.3">
      <c r="A228" s="18">
        <v>7221</v>
      </c>
      <c r="B228" s="19" t="s">
        <v>201</v>
      </c>
      <c r="C228" s="20">
        <v>0</v>
      </c>
      <c r="D228" s="20">
        <v>0</v>
      </c>
      <c r="E228" s="20">
        <v>0</v>
      </c>
    </row>
    <row r="229" spans="1:5" ht="14.4" x14ac:dyDescent="0.3">
      <c r="A229" s="18">
        <v>7223</v>
      </c>
      <c r="B229" s="19" t="s">
        <v>202</v>
      </c>
      <c r="C229" s="20">
        <v>0</v>
      </c>
      <c r="D229" s="20">
        <v>0</v>
      </c>
      <c r="E229" s="20">
        <v>0</v>
      </c>
    </row>
    <row r="230" spans="1:5" ht="14.4" x14ac:dyDescent="0.3">
      <c r="A230" s="15">
        <v>8000</v>
      </c>
      <c r="B230" s="16" t="s">
        <v>203</v>
      </c>
      <c r="C230" s="14">
        <f t="shared" ref="C230:E230" si="48">+C231+C245+C248</f>
        <v>37560920.729999997</v>
      </c>
      <c r="D230" s="14">
        <f t="shared" si="48"/>
        <v>45250510.68</v>
      </c>
      <c r="E230" s="14">
        <f t="shared" si="48"/>
        <v>37539968.019999996</v>
      </c>
    </row>
    <row r="231" spans="1:5" ht="14.4" x14ac:dyDescent="0.3">
      <c r="A231" s="15">
        <v>8100</v>
      </c>
      <c r="B231" s="16" t="s">
        <v>204</v>
      </c>
      <c r="C231" s="17">
        <f t="shared" ref="C231:E231" si="49">SUM(C232:C244)</f>
        <v>21933153.759999998</v>
      </c>
      <c r="D231" s="17">
        <f t="shared" si="49"/>
        <v>30088162.510000002</v>
      </c>
      <c r="E231" s="17">
        <f t="shared" si="49"/>
        <v>27789702.349999998</v>
      </c>
    </row>
    <row r="232" spans="1:5" s="22" customFormat="1" ht="14.4" x14ac:dyDescent="0.3">
      <c r="A232" s="18">
        <v>8101</v>
      </c>
      <c r="B232" s="19" t="s">
        <v>205</v>
      </c>
      <c r="C232" s="20">
        <v>12796460.789999999</v>
      </c>
      <c r="D232" s="20">
        <v>16514424.24</v>
      </c>
      <c r="E232" s="20">
        <v>17285470.91</v>
      </c>
    </row>
    <row r="233" spans="1:5" ht="14.4" x14ac:dyDescent="0.3">
      <c r="A233" s="18">
        <v>8102</v>
      </c>
      <c r="B233" s="19" t="s">
        <v>206</v>
      </c>
      <c r="C233" s="20">
        <v>2361213.2999999998</v>
      </c>
      <c r="D233" s="20">
        <v>1995786.55</v>
      </c>
      <c r="E233" s="20">
        <v>2546874.61</v>
      </c>
    </row>
    <row r="234" spans="1:5" s="22" customFormat="1" ht="14.4" x14ac:dyDescent="0.3">
      <c r="A234" s="18">
        <v>8103</v>
      </c>
      <c r="B234" s="19" t="s">
        <v>207</v>
      </c>
      <c r="C234" s="20">
        <v>666970.18999999994</v>
      </c>
      <c r="D234" s="20">
        <v>631911.34</v>
      </c>
      <c r="E234" s="20">
        <v>670287.02</v>
      </c>
    </row>
    <row r="235" spans="1:5" ht="14.4" x14ac:dyDescent="0.3">
      <c r="A235" s="18">
        <v>8104</v>
      </c>
      <c r="B235" s="19" t="s">
        <v>208</v>
      </c>
      <c r="C235" s="20">
        <v>310.7</v>
      </c>
      <c r="D235" s="20">
        <v>182.73</v>
      </c>
      <c r="E235" s="20">
        <v>161.53</v>
      </c>
    </row>
    <row r="236" spans="1:5" ht="14.4" x14ac:dyDescent="0.3">
      <c r="A236" s="18">
        <v>8105</v>
      </c>
      <c r="B236" s="19" t="s">
        <v>209</v>
      </c>
      <c r="C236" s="20">
        <v>554745.07999999996</v>
      </c>
      <c r="D236" s="20">
        <v>786355.01</v>
      </c>
      <c r="E236" s="20">
        <v>549939.43000000005</v>
      </c>
    </row>
    <row r="237" spans="1:5" ht="14.4" x14ac:dyDescent="0.3">
      <c r="A237" s="18">
        <v>8106</v>
      </c>
      <c r="B237" s="19" t="s">
        <v>210</v>
      </c>
      <c r="C237" s="20">
        <v>584380.66</v>
      </c>
      <c r="D237" s="20">
        <v>490358.42</v>
      </c>
      <c r="E237" s="20">
        <v>546681.41</v>
      </c>
    </row>
    <row r="238" spans="1:5" ht="14.4" x14ac:dyDescent="0.3">
      <c r="A238" s="18">
        <v>8107</v>
      </c>
      <c r="B238" s="19" t="s">
        <v>211</v>
      </c>
      <c r="C238" s="20">
        <v>0</v>
      </c>
      <c r="D238" s="20">
        <v>0</v>
      </c>
      <c r="E238" s="20">
        <v>0</v>
      </c>
    </row>
    <row r="239" spans="1:5" ht="28.8" x14ac:dyDescent="0.3">
      <c r="A239" s="18">
        <v>8108</v>
      </c>
      <c r="B239" s="25" t="s">
        <v>212</v>
      </c>
      <c r="C239" s="20">
        <v>85560.75</v>
      </c>
      <c r="D239" s="20">
        <v>85560.75</v>
      </c>
      <c r="E239" s="20">
        <v>85560.75</v>
      </c>
    </row>
    <row r="240" spans="1:5" ht="14.4" x14ac:dyDescent="0.3">
      <c r="A240" s="18">
        <v>8109</v>
      </c>
      <c r="B240" s="19" t="s">
        <v>213</v>
      </c>
      <c r="C240" s="20">
        <v>2909334.65</v>
      </c>
      <c r="D240" s="20">
        <v>5627314.1900000004</v>
      </c>
      <c r="E240" s="20">
        <v>2909334.65</v>
      </c>
    </row>
    <row r="241" spans="1:5" ht="14.4" x14ac:dyDescent="0.3">
      <c r="A241" s="18">
        <v>8110</v>
      </c>
      <c r="B241" s="19" t="s">
        <v>214</v>
      </c>
      <c r="C241" s="20">
        <v>1017273.94</v>
      </c>
      <c r="D241" s="20">
        <v>1098058.83</v>
      </c>
      <c r="E241" s="20">
        <v>1004463.95</v>
      </c>
    </row>
    <row r="242" spans="1:5" ht="14.4" x14ac:dyDescent="0.3">
      <c r="A242" s="18">
        <v>8111</v>
      </c>
      <c r="B242" s="19" t="s">
        <v>215</v>
      </c>
      <c r="C242" s="20">
        <v>72997</v>
      </c>
      <c r="D242" s="20">
        <v>84089</v>
      </c>
      <c r="E242" s="20">
        <v>88947</v>
      </c>
    </row>
    <row r="243" spans="1:5" ht="14.4" x14ac:dyDescent="0.3">
      <c r="A243" s="18">
        <v>8112</v>
      </c>
      <c r="B243" s="19" t="s">
        <v>216</v>
      </c>
      <c r="C243" s="20">
        <v>817788</v>
      </c>
      <c r="D243" s="20">
        <v>2718770</v>
      </c>
      <c r="E243" s="20">
        <v>1853029</v>
      </c>
    </row>
    <row r="244" spans="1:5" ht="14.4" x14ac:dyDescent="0.3">
      <c r="A244" s="18">
        <v>8113</v>
      </c>
      <c r="B244" s="19" t="s">
        <v>217</v>
      </c>
      <c r="C244" s="20">
        <v>66118.7</v>
      </c>
      <c r="D244" s="20">
        <v>55351.45</v>
      </c>
      <c r="E244" s="20">
        <v>248952.09</v>
      </c>
    </row>
    <row r="245" spans="1:5" ht="14.4" hidden="1" x14ac:dyDescent="0.3">
      <c r="A245" s="15">
        <v>8200</v>
      </c>
      <c r="B245" s="16" t="s">
        <v>218</v>
      </c>
      <c r="C245" s="17">
        <f t="shared" ref="C245:E245" si="50">+C246+C247</f>
        <v>15627766.969999999</v>
      </c>
      <c r="D245" s="17">
        <f t="shared" si="50"/>
        <v>9750265.6699999999</v>
      </c>
      <c r="E245" s="17">
        <f t="shared" si="50"/>
        <v>9750265.6699999999</v>
      </c>
    </row>
    <row r="246" spans="1:5" ht="14.4" x14ac:dyDescent="0.3">
      <c r="A246" s="18">
        <v>8201</v>
      </c>
      <c r="B246" s="19" t="s">
        <v>219</v>
      </c>
      <c r="C246" s="20">
        <v>9750265.6699999999</v>
      </c>
      <c r="D246" s="20">
        <v>9750265.6699999999</v>
      </c>
      <c r="E246" s="20">
        <v>9750265.6699999999</v>
      </c>
    </row>
    <row r="247" spans="1:5" ht="14.4" x14ac:dyDescent="0.3">
      <c r="A247" s="18">
        <v>8202</v>
      </c>
      <c r="B247" s="19" t="s">
        <v>220</v>
      </c>
      <c r="C247" s="20">
        <v>5877501.2999999998</v>
      </c>
      <c r="D247" s="20">
        <v>0</v>
      </c>
      <c r="E247" s="20">
        <v>0</v>
      </c>
    </row>
    <row r="248" spans="1:5" ht="14.4" x14ac:dyDescent="0.3">
      <c r="A248" s="15">
        <v>8300</v>
      </c>
      <c r="B248" s="16" t="s">
        <v>221</v>
      </c>
      <c r="C248" s="17">
        <f t="shared" ref="C248:E248" si="51">SUM(C249:C286)</f>
        <v>0</v>
      </c>
      <c r="D248" s="17">
        <f t="shared" si="51"/>
        <v>5412082.5</v>
      </c>
      <c r="E248" s="17">
        <f t="shared" si="51"/>
        <v>0</v>
      </c>
    </row>
    <row r="249" spans="1:5" ht="14.4" x14ac:dyDescent="0.3">
      <c r="A249" s="18">
        <v>8301</v>
      </c>
      <c r="B249" s="19" t="s">
        <v>222</v>
      </c>
      <c r="C249" s="20">
        <v>0</v>
      </c>
      <c r="D249" s="20">
        <v>0</v>
      </c>
      <c r="E249" s="20">
        <v>0</v>
      </c>
    </row>
    <row r="250" spans="1:5" thickBot="1" x14ac:dyDescent="0.35">
      <c r="A250" s="36">
        <v>8302</v>
      </c>
      <c r="B250" s="37" t="s">
        <v>223</v>
      </c>
      <c r="C250" s="38">
        <v>0</v>
      </c>
      <c r="D250" s="38">
        <v>0</v>
      </c>
      <c r="E250" s="38">
        <v>0</v>
      </c>
    </row>
    <row r="251" spans="1:5" ht="14.4" x14ac:dyDescent="0.3">
      <c r="A251" s="33">
        <v>8303</v>
      </c>
      <c r="B251" s="34" t="s">
        <v>224</v>
      </c>
      <c r="C251" s="42">
        <v>0</v>
      </c>
      <c r="D251" s="42">
        <v>0</v>
      </c>
      <c r="E251" s="42">
        <v>0</v>
      </c>
    </row>
    <row r="252" spans="1:5" ht="14.4" x14ac:dyDescent="0.3">
      <c r="A252" s="18">
        <v>8304</v>
      </c>
      <c r="B252" s="19" t="s">
        <v>225</v>
      </c>
      <c r="C252" s="20">
        <v>0</v>
      </c>
      <c r="D252" s="20">
        <v>0</v>
      </c>
      <c r="E252" s="20">
        <v>0</v>
      </c>
    </row>
    <row r="253" spans="1:5" ht="14.4" x14ac:dyDescent="0.3">
      <c r="A253" s="18">
        <v>8305</v>
      </c>
      <c r="B253" s="19" t="s">
        <v>226</v>
      </c>
      <c r="C253" s="20">
        <v>0</v>
      </c>
      <c r="D253" s="20">
        <v>0</v>
      </c>
      <c r="E253" s="20">
        <v>0</v>
      </c>
    </row>
    <row r="254" spans="1:5" ht="14.4" x14ac:dyDescent="0.3">
      <c r="A254" s="18">
        <v>8306</v>
      </c>
      <c r="B254" s="19" t="s">
        <v>227</v>
      </c>
      <c r="C254" s="20">
        <v>0</v>
      </c>
      <c r="D254" s="20">
        <v>0</v>
      </c>
      <c r="E254" s="20">
        <v>0</v>
      </c>
    </row>
    <row r="255" spans="1:5" ht="14.4" x14ac:dyDescent="0.3">
      <c r="A255" s="18">
        <v>8307</v>
      </c>
      <c r="B255" s="19" t="s">
        <v>228</v>
      </c>
      <c r="C255" s="20"/>
      <c r="D255" s="20"/>
      <c r="E255" s="20"/>
    </row>
    <row r="256" spans="1:5" ht="14.4" x14ac:dyDescent="0.3">
      <c r="A256" s="18">
        <v>8308</v>
      </c>
      <c r="B256" s="19" t="s">
        <v>229</v>
      </c>
      <c r="C256" s="20">
        <v>0</v>
      </c>
      <c r="D256" s="20">
        <v>0</v>
      </c>
      <c r="E256" s="20">
        <v>0</v>
      </c>
    </row>
    <row r="257" spans="1:5" ht="14.4" x14ac:dyDescent="0.3">
      <c r="A257" s="18">
        <v>8309</v>
      </c>
      <c r="B257" s="19" t="s">
        <v>230</v>
      </c>
      <c r="C257" s="20">
        <v>0</v>
      </c>
      <c r="D257" s="20">
        <v>0</v>
      </c>
      <c r="E257" s="20">
        <v>0</v>
      </c>
    </row>
    <row r="258" spans="1:5" ht="14.4" x14ac:dyDescent="0.3">
      <c r="A258" s="18">
        <v>8310</v>
      </c>
      <c r="B258" s="19" t="s">
        <v>231</v>
      </c>
      <c r="C258" s="20">
        <v>0</v>
      </c>
      <c r="D258" s="20">
        <v>0</v>
      </c>
      <c r="E258" s="20">
        <v>0</v>
      </c>
    </row>
    <row r="259" spans="1:5" ht="14.4" x14ac:dyDescent="0.3">
      <c r="A259" s="18">
        <v>8311</v>
      </c>
      <c r="B259" s="19" t="s">
        <v>232</v>
      </c>
      <c r="C259" s="20">
        <v>0</v>
      </c>
      <c r="D259" s="20">
        <v>0</v>
      </c>
      <c r="E259" s="20">
        <v>0</v>
      </c>
    </row>
    <row r="260" spans="1:5" ht="14.4" x14ac:dyDescent="0.3">
      <c r="A260" s="18">
        <v>8312</v>
      </c>
      <c r="B260" s="19" t="s">
        <v>233</v>
      </c>
      <c r="C260" s="20">
        <v>0</v>
      </c>
      <c r="D260" s="20">
        <v>0</v>
      </c>
      <c r="E260" s="20">
        <v>0</v>
      </c>
    </row>
    <row r="261" spans="1:5" ht="14.4" x14ac:dyDescent="0.3">
      <c r="A261" s="18">
        <v>8313</v>
      </c>
      <c r="B261" s="19" t="s">
        <v>234</v>
      </c>
      <c r="C261" s="20">
        <v>0</v>
      </c>
      <c r="D261" s="20">
        <v>0</v>
      </c>
      <c r="E261" s="20">
        <v>0</v>
      </c>
    </row>
    <row r="262" spans="1:5" ht="14.4" x14ac:dyDescent="0.3">
      <c r="A262" s="18">
        <v>8314</v>
      </c>
      <c r="B262" s="19" t="s">
        <v>235</v>
      </c>
      <c r="C262" s="20">
        <v>0</v>
      </c>
      <c r="D262" s="20">
        <v>0</v>
      </c>
      <c r="E262" s="20">
        <v>0</v>
      </c>
    </row>
    <row r="263" spans="1:5" ht="14.4" x14ac:dyDescent="0.3">
      <c r="A263" s="18">
        <v>8315</v>
      </c>
      <c r="B263" s="19" t="s">
        <v>236</v>
      </c>
      <c r="C263" s="20">
        <v>0</v>
      </c>
      <c r="D263" s="20">
        <v>0</v>
      </c>
      <c r="E263" s="20">
        <v>0</v>
      </c>
    </row>
    <row r="264" spans="1:5" ht="14.4" x14ac:dyDescent="0.3">
      <c r="A264" s="18">
        <v>8316</v>
      </c>
      <c r="B264" s="19" t="s">
        <v>237</v>
      </c>
      <c r="C264" s="20">
        <v>0</v>
      </c>
      <c r="D264" s="20">
        <v>0</v>
      </c>
      <c r="E264" s="20">
        <v>0</v>
      </c>
    </row>
    <row r="265" spans="1:5" ht="14.4" x14ac:dyDescent="0.3">
      <c r="A265" s="18">
        <v>8317</v>
      </c>
      <c r="B265" s="19" t="s">
        <v>238</v>
      </c>
      <c r="C265" s="20">
        <v>0</v>
      </c>
      <c r="D265" s="20">
        <v>0</v>
      </c>
      <c r="E265" s="20">
        <v>0</v>
      </c>
    </row>
    <row r="266" spans="1:5" ht="14.4" x14ac:dyDescent="0.3">
      <c r="A266" s="18">
        <v>8318</v>
      </c>
      <c r="B266" s="19" t="s">
        <v>239</v>
      </c>
      <c r="C266" s="20">
        <v>0</v>
      </c>
      <c r="D266" s="20">
        <v>0</v>
      </c>
      <c r="E266" s="20">
        <v>0</v>
      </c>
    </row>
    <row r="267" spans="1:5" ht="14.4" x14ac:dyDescent="0.3">
      <c r="A267" s="18">
        <v>8319</v>
      </c>
      <c r="B267" s="19" t="s">
        <v>240</v>
      </c>
      <c r="C267" s="20">
        <v>0</v>
      </c>
      <c r="D267" s="20">
        <v>0</v>
      </c>
      <c r="E267" s="20">
        <v>0</v>
      </c>
    </row>
    <row r="268" spans="1:5" ht="14.4" x14ac:dyDescent="0.3">
      <c r="A268" s="18">
        <v>8320</v>
      </c>
      <c r="B268" s="19" t="s">
        <v>241</v>
      </c>
      <c r="C268" s="20">
        <v>0</v>
      </c>
      <c r="D268" s="20">
        <v>0</v>
      </c>
      <c r="E268" s="20">
        <v>0</v>
      </c>
    </row>
    <row r="269" spans="1:5" ht="14.4" x14ac:dyDescent="0.3">
      <c r="A269" s="18">
        <v>8322</v>
      </c>
      <c r="B269" s="19" t="s">
        <v>242</v>
      </c>
      <c r="C269" s="20">
        <v>0</v>
      </c>
      <c r="D269" s="20">
        <v>0</v>
      </c>
      <c r="E269" s="20">
        <v>0</v>
      </c>
    </row>
    <row r="270" spans="1:5" ht="14.4" x14ac:dyDescent="0.3">
      <c r="A270" s="18">
        <v>8328</v>
      </c>
      <c r="B270" s="19" t="s">
        <v>243</v>
      </c>
      <c r="C270" s="20">
        <v>0</v>
      </c>
      <c r="D270" s="20">
        <v>0</v>
      </c>
      <c r="E270" s="20">
        <v>0</v>
      </c>
    </row>
    <row r="271" spans="1:5" ht="14.4" x14ac:dyDescent="0.3">
      <c r="A271" s="18">
        <v>8329</v>
      </c>
      <c r="B271" s="19" t="s">
        <v>244</v>
      </c>
      <c r="C271" s="20">
        <v>0</v>
      </c>
      <c r="D271" s="20">
        <v>0</v>
      </c>
      <c r="E271" s="20">
        <v>0</v>
      </c>
    </row>
    <row r="272" spans="1:5" ht="14.4" x14ac:dyDescent="0.3">
      <c r="A272" s="18">
        <v>8330</v>
      </c>
      <c r="B272" s="19" t="s">
        <v>245</v>
      </c>
      <c r="C272" s="20">
        <v>0</v>
      </c>
      <c r="D272" s="20">
        <v>0</v>
      </c>
      <c r="E272" s="20">
        <v>0</v>
      </c>
    </row>
    <row r="273" spans="1:5" ht="14.4" x14ac:dyDescent="0.3">
      <c r="A273" s="18">
        <v>8331</v>
      </c>
      <c r="B273" s="19" t="s">
        <v>246</v>
      </c>
      <c r="C273" s="20">
        <v>0</v>
      </c>
      <c r="D273" s="20">
        <v>0</v>
      </c>
      <c r="E273" s="20">
        <v>0</v>
      </c>
    </row>
    <row r="274" spans="1:5" ht="14.4" x14ac:dyDescent="0.3">
      <c r="A274" s="18">
        <v>8332</v>
      </c>
      <c r="B274" s="19" t="s">
        <v>247</v>
      </c>
      <c r="C274" s="20">
        <v>0</v>
      </c>
      <c r="D274" s="20">
        <v>0</v>
      </c>
      <c r="E274" s="20">
        <v>0</v>
      </c>
    </row>
    <row r="275" spans="1:5" ht="14.4" x14ac:dyDescent="0.3">
      <c r="A275" s="18">
        <v>8334</v>
      </c>
      <c r="B275" s="19" t="s">
        <v>248</v>
      </c>
      <c r="C275" s="20">
        <v>0</v>
      </c>
      <c r="D275" s="20">
        <v>0</v>
      </c>
      <c r="E275" s="20">
        <v>0</v>
      </c>
    </row>
    <row r="276" spans="1:5" ht="14.4" x14ac:dyDescent="0.3">
      <c r="A276" s="18">
        <v>8336</v>
      </c>
      <c r="B276" s="19" t="s">
        <v>249</v>
      </c>
      <c r="C276" s="20">
        <v>0</v>
      </c>
      <c r="D276" s="20">
        <v>5412082.5</v>
      </c>
      <c r="E276" s="20">
        <v>0</v>
      </c>
    </row>
    <row r="277" spans="1:5" ht="14.4" x14ac:dyDescent="0.3">
      <c r="A277" s="18">
        <v>8337</v>
      </c>
      <c r="B277" s="19" t="s">
        <v>250</v>
      </c>
      <c r="C277" s="20">
        <v>0</v>
      </c>
      <c r="D277" s="20">
        <v>0</v>
      </c>
      <c r="E277" s="20">
        <v>0</v>
      </c>
    </row>
    <row r="278" spans="1:5" ht="14.4" x14ac:dyDescent="0.3">
      <c r="A278" s="18">
        <v>8338</v>
      </c>
      <c r="B278" s="19" t="s">
        <v>251</v>
      </c>
      <c r="C278" s="20">
        <v>0</v>
      </c>
      <c r="D278" s="20">
        <v>0</v>
      </c>
      <c r="E278" s="20">
        <v>0</v>
      </c>
    </row>
    <row r="279" spans="1:5" ht="14.4" x14ac:dyDescent="0.3">
      <c r="A279" s="18">
        <v>8339</v>
      </c>
      <c r="B279" s="19" t="s">
        <v>252</v>
      </c>
      <c r="C279" s="20">
        <v>0</v>
      </c>
      <c r="D279" s="20">
        <v>0</v>
      </c>
      <c r="E279" s="20">
        <v>0</v>
      </c>
    </row>
    <row r="280" spans="1:5" ht="14.4" x14ac:dyDescent="0.3">
      <c r="A280" s="18">
        <v>8349</v>
      </c>
      <c r="B280" s="19" t="s">
        <v>253</v>
      </c>
      <c r="C280" s="20">
        <v>0</v>
      </c>
      <c r="D280" s="20">
        <v>0</v>
      </c>
      <c r="E280" s="20">
        <v>0</v>
      </c>
    </row>
    <row r="281" spans="1:5" ht="14.4" x14ac:dyDescent="0.3">
      <c r="A281" s="18">
        <v>8350</v>
      </c>
      <c r="B281" s="19" t="s">
        <v>254</v>
      </c>
      <c r="C281" s="20">
        <v>0</v>
      </c>
      <c r="D281" s="20">
        <v>0</v>
      </c>
      <c r="E281" s="20">
        <v>0</v>
      </c>
    </row>
    <row r="282" spans="1:5" ht="14.4" x14ac:dyDescent="0.3">
      <c r="A282" s="18">
        <v>8353</v>
      </c>
      <c r="B282" s="19" t="s">
        <v>255</v>
      </c>
      <c r="C282" s="20">
        <v>0</v>
      </c>
      <c r="D282" s="20">
        <v>0</v>
      </c>
      <c r="E282" s="20">
        <v>0</v>
      </c>
    </row>
    <row r="283" spans="1:5" ht="14.4" x14ac:dyDescent="0.3">
      <c r="A283" s="18">
        <v>8358</v>
      </c>
      <c r="B283" s="19" t="s">
        <v>256</v>
      </c>
      <c r="C283" s="20">
        <v>0</v>
      </c>
      <c r="D283" s="20">
        <v>0</v>
      </c>
      <c r="E283" s="20">
        <v>0</v>
      </c>
    </row>
    <row r="284" spans="1:5" ht="14.4" x14ac:dyDescent="0.3">
      <c r="A284" s="18">
        <v>8362</v>
      </c>
      <c r="B284" s="19" t="s">
        <v>257</v>
      </c>
      <c r="C284" s="20">
        <v>0</v>
      </c>
      <c r="D284" s="20">
        <v>0</v>
      </c>
      <c r="E284" s="20">
        <v>0</v>
      </c>
    </row>
    <row r="285" spans="1:5" ht="14.4" x14ac:dyDescent="0.3">
      <c r="A285" s="18">
        <v>8364</v>
      </c>
      <c r="B285" s="19" t="s">
        <v>258</v>
      </c>
      <c r="C285" s="20">
        <v>0</v>
      </c>
      <c r="D285" s="20">
        <v>0</v>
      </c>
      <c r="E285" s="20">
        <v>0</v>
      </c>
    </row>
    <row r="286" spans="1:5" ht="14.4" x14ac:dyDescent="0.3">
      <c r="A286" s="18">
        <v>8375</v>
      </c>
      <c r="B286" s="19" t="s">
        <v>259</v>
      </c>
      <c r="C286" s="20">
        <v>0</v>
      </c>
      <c r="D286" s="20">
        <v>0</v>
      </c>
      <c r="E286" s="20">
        <v>0</v>
      </c>
    </row>
    <row r="287" spans="1:5" ht="14.4" x14ac:dyDescent="0.3">
      <c r="A287" s="15">
        <v>9000</v>
      </c>
      <c r="B287" s="16" t="s">
        <v>260</v>
      </c>
      <c r="C287" s="14">
        <f>+C288+C291+C297</f>
        <v>0</v>
      </c>
      <c r="D287" s="14">
        <f>+D288+D291+D297</f>
        <v>0</v>
      </c>
      <c r="E287" s="14">
        <f>+E288+E291+E297</f>
        <v>10346790</v>
      </c>
    </row>
    <row r="288" spans="1:5" ht="14.4" x14ac:dyDescent="0.3">
      <c r="A288" s="15">
        <v>9100</v>
      </c>
      <c r="B288" s="16" t="s">
        <v>261</v>
      </c>
      <c r="C288" s="17">
        <f>SUM(C289:C290)</f>
        <v>0</v>
      </c>
      <c r="D288" s="17">
        <f>SUM(D289:D290)</f>
        <v>0</v>
      </c>
      <c r="E288" s="17">
        <f>SUM(E289:E290)</f>
        <v>10346790</v>
      </c>
    </row>
    <row r="289" spans="1:5" ht="14.4" x14ac:dyDescent="0.3">
      <c r="A289" s="18">
        <v>9101</v>
      </c>
      <c r="B289" s="19" t="s">
        <v>262</v>
      </c>
      <c r="C289" s="20">
        <v>0</v>
      </c>
      <c r="D289" s="20">
        <v>0</v>
      </c>
      <c r="E289" s="20">
        <v>0</v>
      </c>
    </row>
    <row r="290" spans="1:5" ht="14.4" x14ac:dyDescent="0.3">
      <c r="A290" s="18">
        <v>9102</v>
      </c>
      <c r="B290" s="19" t="s">
        <v>263</v>
      </c>
      <c r="C290" s="20">
        <v>0</v>
      </c>
      <c r="D290" s="20">
        <v>0</v>
      </c>
      <c r="E290" s="20">
        <v>10346790</v>
      </c>
    </row>
    <row r="291" spans="1:5" ht="14.4" x14ac:dyDescent="0.3">
      <c r="A291" s="15">
        <v>9300</v>
      </c>
      <c r="B291" s="16" t="s">
        <v>264</v>
      </c>
      <c r="C291" s="17">
        <f t="shared" ref="C291:E291" si="52">SUM(C292:C294)</f>
        <v>0</v>
      </c>
      <c r="D291" s="17">
        <f t="shared" si="52"/>
        <v>0</v>
      </c>
      <c r="E291" s="17">
        <f t="shared" si="52"/>
        <v>0</v>
      </c>
    </row>
    <row r="292" spans="1:5" ht="14.4" x14ac:dyDescent="0.3">
      <c r="A292" s="18">
        <v>9301</v>
      </c>
      <c r="B292" s="19" t="s">
        <v>265</v>
      </c>
      <c r="C292" s="20">
        <v>0</v>
      </c>
      <c r="D292" s="20">
        <v>0</v>
      </c>
      <c r="E292" s="20">
        <v>0</v>
      </c>
    </row>
    <row r="293" spans="1:5" ht="14.4" x14ac:dyDescent="0.3">
      <c r="A293" s="18" t="s">
        <v>11</v>
      </c>
      <c r="B293" s="19" t="s">
        <v>266</v>
      </c>
      <c r="C293" s="20">
        <v>0</v>
      </c>
      <c r="D293" s="20">
        <v>0</v>
      </c>
      <c r="E293" s="20">
        <v>0</v>
      </c>
    </row>
    <row r="294" spans="1:5" ht="14.4" x14ac:dyDescent="0.3">
      <c r="A294" s="18" t="s">
        <v>11</v>
      </c>
      <c r="B294" s="19" t="s">
        <v>267</v>
      </c>
      <c r="C294" s="20">
        <v>0</v>
      </c>
      <c r="D294" s="20">
        <v>0</v>
      </c>
      <c r="E294" s="20">
        <v>0</v>
      </c>
    </row>
    <row r="295" spans="1:5" ht="14.4" x14ac:dyDescent="0.3">
      <c r="A295" s="18" t="s">
        <v>11</v>
      </c>
      <c r="B295" s="19" t="s">
        <v>268</v>
      </c>
      <c r="C295" s="20">
        <v>0</v>
      </c>
      <c r="D295" s="20">
        <v>0</v>
      </c>
      <c r="E295" s="20">
        <v>0</v>
      </c>
    </row>
    <row r="296" spans="1:5" ht="14.4" x14ac:dyDescent="0.3">
      <c r="A296" s="18">
        <v>9302</v>
      </c>
      <c r="B296" s="19" t="s">
        <v>269</v>
      </c>
      <c r="C296" s="20">
        <f t="shared" ref="C296:E296" si="53">+C297</f>
        <v>0</v>
      </c>
      <c r="D296" s="20">
        <f t="shared" si="53"/>
        <v>0</v>
      </c>
      <c r="E296" s="20">
        <f t="shared" si="53"/>
        <v>0</v>
      </c>
    </row>
    <row r="297" spans="1:5" ht="14.4" x14ac:dyDescent="0.3">
      <c r="A297" s="15">
        <v>9400</v>
      </c>
      <c r="B297" s="16" t="s">
        <v>270</v>
      </c>
      <c r="C297" s="17">
        <f>C298</f>
        <v>0</v>
      </c>
      <c r="D297" s="17">
        <f>D298</f>
        <v>0</v>
      </c>
      <c r="E297" s="17">
        <f>E298</f>
        <v>0</v>
      </c>
    </row>
    <row r="298" spans="1:5" ht="14.4" x14ac:dyDescent="0.3">
      <c r="A298" s="18">
        <v>9401</v>
      </c>
      <c r="B298" s="19" t="s">
        <v>271</v>
      </c>
      <c r="C298" s="20">
        <v>0</v>
      </c>
      <c r="D298" s="20">
        <v>0</v>
      </c>
      <c r="E298" s="20">
        <v>0</v>
      </c>
    </row>
    <row r="299" spans="1:5" thickBot="1" x14ac:dyDescent="0.35">
      <c r="A299" s="26"/>
      <c r="B299" s="27" t="s">
        <v>272</v>
      </c>
      <c r="C299" s="28">
        <f>C9+C47+C54+C169+C193+C222+C230+C287</f>
        <v>51159099.459999993</v>
      </c>
      <c r="D299" s="28">
        <f>D9+D47+D54+D169+D193+D222+D230+D287</f>
        <v>71277703.150000006</v>
      </c>
      <c r="E299" s="28">
        <f>E9+E47+E54+E169+E193+E222+E230+E287</f>
        <v>91942812.569999993</v>
      </c>
    </row>
  </sheetData>
  <mergeCells count="10">
    <mergeCell ref="A1:E1"/>
    <mergeCell ref="A3:E3"/>
    <mergeCell ref="A4:E4"/>
    <mergeCell ref="A5:E5"/>
    <mergeCell ref="A6:E6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GHIA</cp:lastModifiedBy>
  <cp:lastPrinted>2023-01-27T20:59:13Z</cp:lastPrinted>
  <dcterms:created xsi:type="dcterms:W3CDTF">2023-01-27T20:51:58Z</dcterms:created>
  <dcterms:modified xsi:type="dcterms:W3CDTF">2023-01-27T21:02:32Z</dcterms:modified>
</cp:coreProperties>
</file>